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na\Desktop\PLANTILLA CALIFICACIÓN PRUEBA PROGRESA\PRUEBA_ESPAÑOL\"/>
    </mc:Choice>
  </mc:AlternateContent>
  <xr:revisionPtr revIDLastSave="0" documentId="13_ncr:1_{2E0EA965-44A2-4DE0-835A-37E3E164F751}" xr6:coauthVersionLast="47" xr6:coauthVersionMax="47" xr10:uidLastSave="{00000000-0000-0000-0000-000000000000}"/>
  <bookViews>
    <workbookView xWindow="-120" yWindow="-120" windowWidth="29040" windowHeight="15720" firstSheet="5" activeTab="5" xr2:uid="{FBF1ED81-3079-48FF-B5EF-7C0A8D537C18}"/>
  </bookViews>
  <sheets>
    <sheet name="TABLA_VALIDACION" sheetId="2" state="hidden" r:id="rId1"/>
    <sheet name="TABLA_ESPECIFICACIONES" sheetId="3" state="hidden" r:id="rId2"/>
    <sheet name="TABLA_PUNTUACION" sheetId="4" state="hidden" r:id="rId3"/>
    <sheet name="TABLAS_ITEM" sheetId="5" state="hidden" r:id="rId4"/>
    <sheet name="TABLA_NIVEL DE LOGRO" sheetId="8" state="hidden" r:id="rId5"/>
    <sheet name="Prueba 1º Español" sheetId="1" r:id="rId6"/>
    <sheet name="PRUEBA_DOMINIO" sheetId="7" r:id="rId7"/>
    <sheet name="GRAFICO_ITEM" sheetId="6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8" l="1"/>
  <c r="K6" i="8"/>
  <c r="K5" i="8"/>
  <c r="B3" i="7"/>
  <c r="N40" i="4"/>
  <c r="N41" i="4"/>
  <c r="N42" i="4"/>
  <c r="N43" i="4"/>
  <c r="N44" i="4"/>
  <c r="N45" i="4"/>
  <c r="N46" i="4"/>
  <c r="N47" i="4"/>
  <c r="N48" i="4"/>
  <c r="N49" i="4"/>
  <c r="N50" i="4"/>
  <c r="M40" i="4"/>
  <c r="M41" i="4"/>
  <c r="M42" i="4"/>
  <c r="M43" i="4"/>
  <c r="M44" i="4"/>
  <c r="M45" i="4"/>
  <c r="M46" i="4"/>
  <c r="M47" i="4"/>
  <c r="M48" i="4"/>
  <c r="M49" i="4"/>
  <c r="M50" i="4"/>
  <c r="L40" i="4"/>
  <c r="L41" i="4"/>
  <c r="L42" i="4"/>
  <c r="L43" i="4"/>
  <c r="L44" i="4"/>
  <c r="L45" i="4"/>
  <c r="L46" i="4"/>
  <c r="L47" i="4"/>
  <c r="L48" i="4"/>
  <c r="L49" i="4"/>
  <c r="L50" i="4"/>
  <c r="K40" i="4"/>
  <c r="K41" i="4"/>
  <c r="K42" i="4"/>
  <c r="K43" i="4"/>
  <c r="K44" i="4"/>
  <c r="K45" i="4"/>
  <c r="K46" i="4"/>
  <c r="K47" i="4"/>
  <c r="K48" i="4"/>
  <c r="K49" i="4"/>
  <c r="K50" i="4"/>
  <c r="J40" i="4"/>
  <c r="J41" i="4"/>
  <c r="J42" i="4"/>
  <c r="J43" i="4"/>
  <c r="J44" i="4"/>
  <c r="J45" i="4"/>
  <c r="J46" i="4"/>
  <c r="J47" i="4"/>
  <c r="J48" i="4"/>
  <c r="J49" i="4"/>
  <c r="J50" i="4"/>
  <c r="I40" i="4"/>
  <c r="I41" i="4"/>
  <c r="I42" i="4"/>
  <c r="I43" i="4"/>
  <c r="I44" i="4"/>
  <c r="I45" i="4"/>
  <c r="I46" i="4"/>
  <c r="I47" i="4"/>
  <c r="I48" i="4"/>
  <c r="I49" i="4"/>
  <c r="I50" i="4"/>
  <c r="H40" i="4"/>
  <c r="H41" i="4"/>
  <c r="H42" i="4"/>
  <c r="H43" i="4"/>
  <c r="H44" i="4"/>
  <c r="H45" i="4"/>
  <c r="H46" i="4"/>
  <c r="H47" i="4"/>
  <c r="H48" i="4"/>
  <c r="H49" i="4"/>
  <c r="H50" i="4"/>
  <c r="G40" i="4"/>
  <c r="G41" i="4"/>
  <c r="G42" i="4"/>
  <c r="G43" i="4"/>
  <c r="G44" i="4"/>
  <c r="G45" i="4"/>
  <c r="G46" i="4"/>
  <c r="G47" i="4"/>
  <c r="G48" i="4"/>
  <c r="G49" i="4"/>
  <c r="G50" i="4"/>
  <c r="F40" i="4"/>
  <c r="F41" i="4"/>
  <c r="F42" i="4"/>
  <c r="F43" i="4"/>
  <c r="F44" i="4"/>
  <c r="F45" i="4"/>
  <c r="F46" i="4"/>
  <c r="F47" i="4"/>
  <c r="F48" i="4"/>
  <c r="F49" i="4"/>
  <c r="F50" i="4"/>
  <c r="E40" i="4"/>
  <c r="E41" i="4"/>
  <c r="E42" i="4"/>
  <c r="E43" i="4"/>
  <c r="E44" i="4"/>
  <c r="E45" i="4"/>
  <c r="E46" i="4"/>
  <c r="E47" i="4"/>
  <c r="E48" i="4"/>
  <c r="E49" i="4"/>
  <c r="E50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13" i="4"/>
  <c r="E6" i="4"/>
  <c r="F6" i="4"/>
  <c r="G6" i="4"/>
  <c r="H6" i="4"/>
  <c r="I6" i="4"/>
  <c r="J6" i="4"/>
  <c r="K6" i="4"/>
  <c r="L6" i="4"/>
  <c r="M6" i="4"/>
  <c r="N6" i="4"/>
  <c r="E7" i="4"/>
  <c r="F7" i="4"/>
  <c r="G7" i="4"/>
  <c r="H7" i="4"/>
  <c r="I7" i="4"/>
  <c r="J7" i="4"/>
  <c r="K7" i="4"/>
  <c r="L7" i="4"/>
  <c r="M7" i="4"/>
  <c r="N7" i="4"/>
  <c r="E8" i="4"/>
  <c r="F8" i="4"/>
  <c r="G8" i="4"/>
  <c r="H8" i="4"/>
  <c r="I8" i="4"/>
  <c r="J8" i="4"/>
  <c r="K8" i="4"/>
  <c r="L8" i="4"/>
  <c r="M8" i="4"/>
  <c r="N8" i="4"/>
  <c r="E9" i="4"/>
  <c r="F9" i="4"/>
  <c r="G9" i="4"/>
  <c r="H9" i="4"/>
  <c r="I9" i="4"/>
  <c r="J9" i="4"/>
  <c r="K9" i="4"/>
  <c r="L9" i="4"/>
  <c r="M9" i="4"/>
  <c r="N9" i="4"/>
  <c r="E10" i="4"/>
  <c r="F10" i="4"/>
  <c r="G10" i="4"/>
  <c r="H10" i="4"/>
  <c r="I10" i="4"/>
  <c r="J10" i="4"/>
  <c r="K10" i="4"/>
  <c r="L10" i="4"/>
  <c r="M10" i="4"/>
  <c r="N10" i="4"/>
  <c r="E11" i="4"/>
  <c r="F11" i="4"/>
  <c r="G11" i="4"/>
  <c r="H11" i="4"/>
  <c r="I11" i="4"/>
  <c r="J11" i="4"/>
  <c r="K11" i="4"/>
  <c r="L11" i="4"/>
  <c r="M11" i="4"/>
  <c r="N11" i="4"/>
  <c r="E12" i="4"/>
  <c r="F12" i="4"/>
  <c r="G12" i="4"/>
  <c r="H12" i="4"/>
  <c r="I12" i="4"/>
  <c r="J12" i="4"/>
  <c r="K12" i="4"/>
  <c r="L12" i="4"/>
  <c r="M12" i="4"/>
  <c r="N12" i="4"/>
  <c r="T37" i="4" l="1"/>
  <c r="U37" i="4" s="1"/>
  <c r="T21" i="4"/>
  <c r="U21" i="4" s="1"/>
  <c r="T26" i="4"/>
  <c r="T32" i="4"/>
  <c r="T31" i="4"/>
  <c r="T20" i="4"/>
  <c r="T45" i="4"/>
  <c r="T16" i="4"/>
  <c r="T11" i="4"/>
  <c r="T15" i="4"/>
  <c r="T36" i="4"/>
  <c r="T41" i="4"/>
  <c r="T22" i="4"/>
  <c r="T47" i="4"/>
  <c r="T39" i="4"/>
  <c r="T7" i="4"/>
  <c r="T23" i="4"/>
  <c r="T34" i="4"/>
  <c r="T18" i="4"/>
  <c r="T43" i="4"/>
  <c r="T50" i="4"/>
  <c r="T8" i="4"/>
  <c r="T33" i="4"/>
  <c r="T17" i="4"/>
  <c r="T29" i="4"/>
  <c r="T13" i="4"/>
  <c r="X46" i="4"/>
  <c r="T42" i="4"/>
  <c r="T28" i="4"/>
  <c r="X47" i="4"/>
  <c r="T48" i="4"/>
  <c r="P44" i="4"/>
  <c r="T30" i="4"/>
  <c r="T14" i="4"/>
  <c r="X43" i="4"/>
  <c r="T46" i="4"/>
  <c r="T27" i="4"/>
  <c r="T9" i="4"/>
  <c r="T12" i="4"/>
  <c r="T25" i="4"/>
  <c r="T24" i="4"/>
  <c r="T49" i="4"/>
  <c r="T10" i="4"/>
  <c r="X49" i="4"/>
  <c r="T38" i="4"/>
  <c r="X7" i="4"/>
  <c r="T35" i="4"/>
  <c r="T19" i="4"/>
  <c r="X48" i="4"/>
  <c r="T44" i="4"/>
  <c r="T40" i="4"/>
  <c r="X8" i="4"/>
  <c r="T6" i="4"/>
  <c r="P42" i="4"/>
  <c r="P41" i="4"/>
  <c r="P40" i="4"/>
  <c r="X11" i="4"/>
  <c r="X6" i="4"/>
  <c r="X9" i="4"/>
  <c r="X12" i="4"/>
  <c r="X50" i="4"/>
  <c r="P49" i="4"/>
  <c r="X45" i="4"/>
  <c r="X10" i="4"/>
  <c r="X44" i="4"/>
  <c r="X42" i="4"/>
  <c r="X41" i="4"/>
  <c r="X40" i="4"/>
  <c r="P50" i="4"/>
  <c r="P48" i="4"/>
  <c r="P47" i="4"/>
  <c r="P46" i="4"/>
  <c r="P6" i="4"/>
  <c r="P45" i="4"/>
  <c r="P43" i="4"/>
  <c r="V21" i="4" l="1"/>
  <c r="V37" i="4"/>
  <c r="U14" i="4"/>
  <c r="V14" i="4"/>
  <c r="U7" i="4"/>
  <c r="V7" i="4"/>
  <c r="Y48" i="4"/>
  <c r="Z48" i="4"/>
  <c r="AA48" i="4" s="1"/>
  <c r="U19" i="4"/>
  <c r="V19" i="4"/>
  <c r="U38" i="4"/>
  <c r="V38" i="4"/>
  <c r="Y42" i="4"/>
  <c r="Z42" i="4"/>
  <c r="AA42" i="4" s="1"/>
  <c r="Y44" i="4"/>
  <c r="Z44" i="4"/>
  <c r="AA44" i="4" s="1"/>
  <c r="U23" i="4"/>
  <c r="V23" i="4"/>
  <c r="U48" i="4"/>
  <c r="V48" i="4"/>
  <c r="W48" i="4" s="1"/>
  <c r="U22" i="4"/>
  <c r="V22" i="4"/>
  <c r="U10" i="4"/>
  <c r="V10" i="4"/>
  <c r="Y46" i="4"/>
  <c r="Z46" i="4"/>
  <c r="AA46" i="4" s="1"/>
  <c r="U36" i="4"/>
  <c r="V36" i="4"/>
  <c r="Y10" i="4"/>
  <c r="Z10" i="4"/>
  <c r="Y7" i="4"/>
  <c r="Z7" i="4"/>
  <c r="U15" i="4"/>
  <c r="V15" i="4"/>
  <c r="U44" i="4"/>
  <c r="V44" i="4"/>
  <c r="W44" i="4" s="1"/>
  <c r="U26" i="4"/>
  <c r="V26" i="4"/>
  <c r="U39" i="4"/>
  <c r="V39" i="4"/>
  <c r="U47" i="4"/>
  <c r="V47" i="4"/>
  <c r="W47" i="4" s="1"/>
  <c r="Y12" i="4"/>
  <c r="Z12" i="4"/>
  <c r="U41" i="4"/>
  <c r="V41" i="4"/>
  <c r="W41" i="4" s="1"/>
  <c r="U49" i="4"/>
  <c r="V49" i="4"/>
  <c r="W49" i="4" s="1"/>
  <c r="U29" i="4"/>
  <c r="V29" i="4"/>
  <c r="U25" i="4"/>
  <c r="V25" i="4"/>
  <c r="U17" i="4"/>
  <c r="V17" i="4"/>
  <c r="U16" i="4"/>
  <c r="V16" i="4"/>
  <c r="U34" i="4"/>
  <c r="V34" i="4"/>
  <c r="U30" i="4"/>
  <c r="V30" i="4"/>
  <c r="Y45" i="4"/>
  <c r="Z45" i="4"/>
  <c r="AA45" i="4" s="1"/>
  <c r="Y50" i="4"/>
  <c r="Z50" i="4"/>
  <c r="AA50" i="4" s="1"/>
  <c r="Y49" i="4"/>
  <c r="Z49" i="4"/>
  <c r="AA49" i="4" s="1"/>
  <c r="Y9" i="4"/>
  <c r="Z9" i="4"/>
  <c r="Y11" i="4"/>
  <c r="Z11" i="4"/>
  <c r="U45" i="4"/>
  <c r="V45" i="4"/>
  <c r="W45" i="4" s="1"/>
  <c r="U9" i="4"/>
  <c r="V9" i="4"/>
  <c r="U8" i="4"/>
  <c r="V8" i="4"/>
  <c r="U20" i="4"/>
  <c r="V20" i="4"/>
  <c r="U24" i="4"/>
  <c r="V24" i="4"/>
  <c r="U33" i="4"/>
  <c r="V33" i="4"/>
  <c r="U6" i="4"/>
  <c r="V6" i="4"/>
  <c r="U27" i="4"/>
  <c r="V27" i="4"/>
  <c r="U50" i="4"/>
  <c r="V50" i="4"/>
  <c r="W50" i="4" s="1"/>
  <c r="U31" i="4"/>
  <c r="V31" i="4"/>
  <c r="U35" i="4"/>
  <c r="V35" i="4"/>
  <c r="Y47" i="4"/>
  <c r="Z47" i="4"/>
  <c r="AA47" i="4" s="1"/>
  <c r="U28" i="4"/>
  <c r="V28" i="4"/>
  <c r="U42" i="4"/>
  <c r="V42" i="4"/>
  <c r="W42" i="4" s="1"/>
  <c r="Y6" i="4"/>
  <c r="Z6" i="4"/>
  <c r="U13" i="4"/>
  <c r="V13" i="4"/>
  <c r="U11" i="4"/>
  <c r="V11" i="4"/>
  <c r="U12" i="4"/>
  <c r="V12" i="4"/>
  <c r="Y40" i="4"/>
  <c r="Z40" i="4"/>
  <c r="AA40" i="4" s="1"/>
  <c r="Y8" i="4"/>
  <c r="Z8" i="4"/>
  <c r="U46" i="4"/>
  <c r="V46" i="4"/>
  <c r="W46" i="4" s="1"/>
  <c r="U43" i="4"/>
  <c r="V43" i="4"/>
  <c r="W43" i="4" s="1"/>
  <c r="U32" i="4"/>
  <c r="V32" i="4"/>
  <c r="Y41" i="4"/>
  <c r="Z41" i="4"/>
  <c r="AA41" i="4" s="1"/>
  <c r="U40" i="4"/>
  <c r="V40" i="4"/>
  <c r="W40" i="4" s="1"/>
  <c r="Y43" i="4"/>
  <c r="Z43" i="4"/>
  <c r="AA43" i="4" s="1"/>
  <c r="U18" i="4"/>
  <c r="V18" i="4"/>
  <c r="Q44" i="4"/>
  <c r="Q6" i="4"/>
  <c r="R50" i="4"/>
  <c r="S50" i="4"/>
  <c r="R46" i="4"/>
  <c r="S46" i="4"/>
  <c r="R42" i="4"/>
  <c r="S42" i="4"/>
  <c r="S41" i="4"/>
  <c r="R41" i="4"/>
  <c r="S40" i="4"/>
  <c r="R40" i="4"/>
  <c r="R47" i="4"/>
  <c r="S47" i="4"/>
  <c r="R48" i="4"/>
  <c r="S48" i="4"/>
  <c r="R49" i="4"/>
  <c r="S49" i="4"/>
  <c r="R44" i="4"/>
  <c r="S44" i="4"/>
  <c r="R43" i="4"/>
  <c r="S43" i="4"/>
  <c r="R45" i="4"/>
  <c r="S45" i="4"/>
  <c r="Q49" i="4"/>
  <c r="Q43" i="4"/>
  <c r="Q45" i="4"/>
  <c r="Q46" i="4"/>
  <c r="Q47" i="4"/>
  <c r="Q40" i="4"/>
  <c r="Q41" i="4"/>
  <c r="Q42" i="4"/>
  <c r="Q48" i="4"/>
  <c r="Q50" i="4"/>
  <c r="N5" i="8" l="1"/>
  <c r="M5" i="8"/>
  <c r="L6" i="8"/>
  <c r="F13" i="5"/>
  <c r="F12" i="5"/>
  <c r="F11" i="5"/>
  <c r="F10" i="5"/>
  <c r="F9" i="5"/>
  <c r="F8" i="5"/>
  <c r="F7" i="5"/>
  <c r="F6" i="5"/>
  <c r="H83" i="7"/>
  <c r="F83" i="7"/>
  <c r="G83" i="7"/>
  <c r="O50" i="4"/>
  <c r="D50" i="4"/>
  <c r="E83" i="7" s="1"/>
  <c r="C50" i="4"/>
  <c r="D83" i="7" s="1"/>
  <c r="B50" i="4"/>
  <c r="C83" i="7" s="1"/>
  <c r="A50" i="4"/>
  <c r="B83" i="7" s="1"/>
  <c r="H82" i="7"/>
  <c r="F82" i="7"/>
  <c r="G82" i="7"/>
  <c r="O49" i="4"/>
  <c r="D49" i="4"/>
  <c r="E82" i="7" s="1"/>
  <c r="C49" i="4"/>
  <c r="D82" i="7" s="1"/>
  <c r="B49" i="4"/>
  <c r="C82" i="7" s="1"/>
  <c r="A49" i="4"/>
  <c r="B82" i="7" s="1"/>
  <c r="H81" i="7"/>
  <c r="F81" i="7"/>
  <c r="I81" i="7"/>
  <c r="O48" i="4"/>
  <c r="D48" i="4"/>
  <c r="E81" i="7" s="1"/>
  <c r="C48" i="4"/>
  <c r="D81" i="7" s="1"/>
  <c r="B48" i="4"/>
  <c r="C81" i="7" s="1"/>
  <c r="A48" i="4"/>
  <c r="B81" i="7" s="1"/>
  <c r="H80" i="7"/>
  <c r="F80" i="7"/>
  <c r="G80" i="7"/>
  <c r="O47" i="4"/>
  <c r="D47" i="4"/>
  <c r="E80" i="7" s="1"/>
  <c r="C47" i="4"/>
  <c r="D80" i="7" s="1"/>
  <c r="B47" i="4"/>
  <c r="C80" i="7" s="1"/>
  <c r="A47" i="4"/>
  <c r="B80" i="7" s="1"/>
  <c r="H79" i="7"/>
  <c r="F79" i="7"/>
  <c r="G79" i="7"/>
  <c r="O46" i="4"/>
  <c r="D46" i="4"/>
  <c r="E79" i="7" s="1"/>
  <c r="C46" i="4"/>
  <c r="D79" i="7" s="1"/>
  <c r="B46" i="4"/>
  <c r="C79" i="7" s="1"/>
  <c r="A46" i="4"/>
  <c r="B79" i="7" s="1"/>
  <c r="H78" i="7"/>
  <c r="F78" i="7"/>
  <c r="G78" i="7"/>
  <c r="O45" i="4"/>
  <c r="D45" i="4"/>
  <c r="E78" i="7" s="1"/>
  <c r="C45" i="4"/>
  <c r="D78" i="7" s="1"/>
  <c r="B45" i="4"/>
  <c r="C78" i="7" s="1"/>
  <c r="A45" i="4"/>
  <c r="B78" i="7" s="1"/>
  <c r="H77" i="7"/>
  <c r="F77" i="7"/>
  <c r="I77" i="7"/>
  <c r="O44" i="4"/>
  <c r="D44" i="4"/>
  <c r="E77" i="7" s="1"/>
  <c r="C44" i="4"/>
  <c r="D77" i="7" s="1"/>
  <c r="B44" i="4"/>
  <c r="C77" i="7" s="1"/>
  <c r="A44" i="4"/>
  <c r="B77" i="7" s="1"/>
  <c r="H76" i="7"/>
  <c r="F76" i="7"/>
  <c r="I76" i="7"/>
  <c r="O43" i="4"/>
  <c r="D43" i="4"/>
  <c r="E76" i="7" s="1"/>
  <c r="C43" i="4"/>
  <c r="D76" i="7" s="1"/>
  <c r="B43" i="4"/>
  <c r="C76" i="7" s="1"/>
  <c r="A43" i="4"/>
  <c r="B76" i="7" s="1"/>
  <c r="H75" i="7"/>
  <c r="F75" i="7"/>
  <c r="I75" i="7"/>
  <c r="O42" i="4"/>
  <c r="D42" i="4"/>
  <c r="E75" i="7" s="1"/>
  <c r="C42" i="4"/>
  <c r="D75" i="7" s="1"/>
  <c r="B42" i="4"/>
  <c r="C75" i="7" s="1"/>
  <c r="A42" i="4"/>
  <c r="B75" i="7" s="1"/>
  <c r="H74" i="7"/>
  <c r="F74" i="7"/>
  <c r="G74" i="7"/>
  <c r="O41" i="4"/>
  <c r="D41" i="4"/>
  <c r="E74" i="7" s="1"/>
  <c r="C41" i="4"/>
  <c r="D74" i="7" s="1"/>
  <c r="B41" i="4"/>
  <c r="C74" i="7" s="1"/>
  <c r="A41" i="4"/>
  <c r="B74" i="7" s="1"/>
  <c r="H73" i="7"/>
  <c r="F73" i="7"/>
  <c r="I73" i="7"/>
  <c r="O40" i="4"/>
  <c r="D40" i="4"/>
  <c r="E73" i="7" s="1"/>
  <c r="C40" i="4"/>
  <c r="D73" i="7" s="1"/>
  <c r="B40" i="4"/>
  <c r="C73" i="7" s="1"/>
  <c r="A40" i="4"/>
  <c r="B73" i="7" s="1"/>
  <c r="O39" i="4"/>
  <c r="F39" i="4"/>
  <c r="D39" i="4"/>
  <c r="E72" i="7" s="1"/>
  <c r="C39" i="4"/>
  <c r="D72" i="7" s="1"/>
  <c r="B39" i="4"/>
  <c r="C72" i="7" s="1"/>
  <c r="A39" i="4"/>
  <c r="B72" i="7" s="1"/>
  <c r="O38" i="4"/>
  <c r="F38" i="4"/>
  <c r="D38" i="4"/>
  <c r="E71" i="7" s="1"/>
  <c r="C38" i="4"/>
  <c r="D71" i="7" s="1"/>
  <c r="B38" i="4"/>
  <c r="C71" i="7" s="1"/>
  <c r="A38" i="4"/>
  <c r="B71" i="7" s="1"/>
  <c r="O37" i="4"/>
  <c r="F37" i="4"/>
  <c r="D37" i="4"/>
  <c r="E70" i="7" s="1"/>
  <c r="C37" i="4"/>
  <c r="D70" i="7" s="1"/>
  <c r="B37" i="4"/>
  <c r="C70" i="7" s="1"/>
  <c r="A37" i="4"/>
  <c r="B70" i="7" s="1"/>
  <c r="O36" i="4"/>
  <c r="F36" i="4"/>
  <c r="D36" i="4"/>
  <c r="E69" i="7" s="1"/>
  <c r="C36" i="4"/>
  <c r="D69" i="7" s="1"/>
  <c r="B36" i="4"/>
  <c r="C69" i="7" s="1"/>
  <c r="A36" i="4"/>
  <c r="B69" i="7" s="1"/>
  <c r="O35" i="4"/>
  <c r="F35" i="4"/>
  <c r="D35" i="4"/>
  <c r="E68" i="7" s="1"/>
  <c r="C35" i="4"/>
  <c r="D68" i="7" s="1"/>
  <c r="B35" i="4"/>
  <c r="C68" i="7" s="1"/>
  <c r="A35" i="4"/>
  <c r="B68" i="7" s="1"/>
  <c r="F67" i="7"/>
  <c r="O34" i="4"/>
  <c r="F34" i="4"/>
  <c r="D34" i="4"/>
  <c r="E67" i="7" s="1"/>
  <c r="C34" i="4"/>
  <c r="D67" i="7" s="1"/>
  <c r="B34" i="4"/>
  <c r="C67" i="7" s="1"/>
  <c r="A34" i="4"/>
  <c r="B67" i="7" s="1"/>
  <c r="O33" i="4"/>
  <c r="F33" i="4"/>
  <c r="D33" i="4"/>
  <c r="E66" i="7" s="1"/>
  <c r="C33" i="4"/>
  <c r="D66" i="7" s="1"/>
  <c r="B33" i="4"/>
  <c r="C66" i="7" s="1"/>
  <c r="A33" i="4"/>
  <c r="B66" i="7" s="1"/>
  <c r="O32" i="4"/>
  <c r="F32" i="4"/>
  <c r="D32" i="4"/>
  <c r="E65" i="7" s="1"/>
  <c r="C32" i="4"/>
  <c r="D65" i="7" s="1"/>
  <c r="B32" i="4"/>
  <c r="C65" i="7" s="1"/>
  <c r="A32" i="4"/>
  <c r="B65" i="7" s="1"/>
  <c r="O31" i="4"/>
  <c r="F31" i="4"/>
  <c r="D31" i="4"/>
  <c r="E64" i="7" s="1"/>
  <c r="C31" i="4"/>
  <c r="D64" i="7" s="1"/>
  <c r="B31" i="4"/>
  <c r="C64" i="7" s="1"/>
  <c r="A31" i="4"/>
  <c r="B64" i="7" s="1"/>
  <c r="O30" i="4"/>
  <c r="F30" i="4"/>
  <c r="P30" i="4" s="1"/>
  <c r="D30" i="4"/>
  <c r="E63" i="7" s="1"/>
  <c r="C30" i="4"/>
  <c r="D63" i="7" s="1"/>
  <c r="B30" i="4"/>
  <c r="C63" i="7" s="1"/>
  <c r="A30" i="4"/>
  <c r="B63" i="7" s="1"/>
  <c r="O29" i="4"/>
  <c r="F29" i="4"/>
  <c r="D29" i="4"/>
  <c r="E62" i="7" s="1"/>
  <c r="C29" i="4"/>
  <c r="D62" i="7" s="1"/>
  <c r="B29" i="4"/>
  <c r="C62" i="7" s="1"/>
  <c r="A29" i="4"/>
  <c r="B62" i="7" s="1"/>
  <c r="O28" i="4"/>
  <c r="F28" i="4"/>
  <c r="D28" i="4"/>
  <c r="E61" i="7" s="1"/>
  <c r="C28" i="4"/>
  <c r="D61" i="7" s="1"/>
  <c r="B28" i="4"/>
  <c r="C61" i="7" s="1"/>
  <c r="A28" i="4"/>
  <c r="B61" i="7" s="1"/>
  <c r="F60" i="7"/>
  <c r="O27" i="4"/>
  <c r="F27" i="4"/>
  <c r="D27" i="4"/>
  <c r="E60" i="7" s="1"/>
  <c r="C27" i="4"/>
  <c r="D60" i="7" s="1"/>
  <c r="B27" i="4"/>
  <c r="C60" i="7" s="1"/>
  <c r="A27" i="4"/>
  <c r="B60" i="7" s="1"/>
  <c r="F59" i="7"/>
  <c r="O26" i="4"/>
  <c r="F26" i="4"/>
  <c r="X26" i="4" s="1"/>
  <c r="Z26" i="4" s="1"/>
  <c r="D26" i="4"/>
  <c r="E59" i="7" s="1"/>
  <c r="C26" i="4"/>
  <c r="D59" i="7" s="1"/>
  <c r="B26" i="4"/>
  <c r="C59" i="7" s="1"/>
  <c r="A26" i="4"/>
  <c r="B59" i="7" s="1"/>
  <c r="O25" i="4"/>
  <c r="F25" i="4"/>
  <c r="P25" i="4" s="1"/>
  <c r="D25" i="4"/>
  <c r="E58" i="7" s="1"/>
  <c r="C25" i="4"/>
  <c r="D58" i="7" s="1"/>
  <c r="B25" i="4"/>
  <c r="C58" i="7" s="1"/>
  <c r="A25" i="4"/>
  <c r="B58" i="7" s="1"/>
  <c r="O24" i="4"/>
  <c r="F24" i="4"/>
  <c r="D24" i="4"/>
  <c r="E57" i="7" s="1"/>
  <c r="C24" i="4"/>
  <c r="D57" i="7" s="1"/>
  <c r="B24" i="4"/>
  <c r="C57" i="7" s="1"/>
  <c r="A24" i="4"/>
  <c r="B57" i="7" s="1"/>
  <c r="O23" i="4"/>
  <c r="F23" i="4"/>
  <c r="D23" i="4"/>
  <c r="E56" i="7" s="1"/>
  <c r="C23" i="4"/>
  <c r="D56" i="7" s="1"/>
  <c r="B23" i="4"/>
  <c r="C56" i="7" s="1"/>
  <c r="A23" i="4"/>
  <c r="B56" i="7" s="1"/>
  <c r="O22" i="4"/>
  <c r="F22" i="4"/>
  <c r="P22" i="4" s="1"/>
  <c r="D22" i="4"/>
  <c r="E55" i="7" s="1"/>
  <c r="C22" i="4"/>
  <c r="D55" i="7" s="1"/>
  <c r="B22" i="4"/>
  <c r="C55" i="7" s="1"/>
  <c r="A22" i="4"/>
  <c r="B55" i="7" s="1"/>
  <c r="O21" i="4"/>
  <c r="F21" i="4"/>
  <c r="D21" i="4"/>
  <c r="E54" i="7" s="1"/>
  <c r="C21" i="4"/>
  <c r="D54" i="7" s="1"/>
  <c r="B21" i="4"/>
  <c r="C54" i="7" s="1"/>
  <c r="A21" i="4"/>
  <c r="B54" i="7" s="1"/>
  <c r="F53" i="7"/>
  <c r="O20" i="4"/>
  <c r="F20" i="4"/>
  <c r="D20" i="4"/>
  <c r="E53" i="7" s="1"/>
  <c r="C20" i="4"/>
  <c r="D53" i="7" s="1"/>
  <c r="B20" i="4"/>
  <c r="C53" i="7" s="1"/>
  <c r="A20" i="4"/>
  <c r="B53" i="7" s="1"/>
  <c r="F52" i="7"/>
  <c r="O19" i="4"/>
  <c r="F19" i="4"/>
  <c r="X19" i="4" s="1"/>
  <c r="Z19" i="4" s="1"/>
  <c r="D19" i="4"/>
  <c r="E52" i="7" s="1"/>
  <c r="C19" i="4"/>
  <c r="D52" i="7" s="1"/>
  <c r="B19" i="4"/>
  <c r="C52" i="7" s="1"/>
  <c r="A19" i="4"/>
  <c r="B52" i="7" s="1"/>
  <c r="F51" i="7"/>
  <c r="O18" i="4"/>
  <c r="F18" i="4"/>
  <c r="D18" i="4"/>
  <c r="E51" i="7" s="1"/>
  <c r="C18" i="4"/>
  <c r="D51" i="7" s="1"/>
  <c r="B18" i="4"/>
  <c r="C51" i="7" s="1"/>
  <c r="A18" i="4"/>
  <c r="B51" i="7" s="1"/>
  <c r="O17" i="4"/>
  <c r="F17" i="4"/>
  <c r="D17" i="4"/>
  <c r="E50" i="7" s="1"/>
  <c r="C17" i="4"/>
  <c r="D50" i="7" s="1"/>
  <c r="B17" i="4"/>
  <c r="C50" i="7" s="1"/>
  <c r="A17" i="4"/>
  <c r="B50" i="7" s="1"/>
  <c r="F49" i="7"/>
  <c r="O16" i="4"/>
  <c r="F16" i="4"/>
  <c r="D16" i="4"/>
  <c r="E49" i="7" s="1"/>
  <c r="C16" i="4"/>
  <c r="D49" i="7" s="1"/>
  <c r="B16" i="4"/>
  <c r="C49" i="7" s="1"/>
  <c r="A16" i="4"/>
  <c r="B49" i="7" s="1"/>
  <c r="F48" i="7"/>
  <c r="O15" i="4"/>
  <c r="F15" i="4"/>
  <c r="X15" i="4" s="1"/>
  <c r="Z15" i="4" s="1"/>
  <c r="D15" i="4"/>
  <c r="E48" i="7" s="1"/>
  <c r="C15" i="4"/>
  <c r="D48" i="7" s="1"/>
  <c r="B15" i="4"/>
  <c r="C48" i="7" s="1"/>
  <c r="A15" i="4"/>
  <c r="B48" i="7" s="1"/>
  <c r="F47" i="7"/>
  <c r="O14" i="4"/>
  <c r="F14" i="4"/>
  <c r="X14" i="4" s="1"/>
  <c r="Z14" i="4" s="1"/>
  <c r="D14" i="4"/>
  <c r="E47" i="7" s="1"/>
  <c r="C14" i="4"/>
  <c r="D47" i="7" s="1"/>
  <c r="B14" i="4"/>
  <c r="C47" i="7" s="1"/>
  <c r="A14" i="4"/>
  <c r="B47" i="7" s="1"/>
  <c r="O13" i="4"/>
  <c r="F13" i="4"/>
  <c r="X13" i="4" s="1"/>
  <c r="Z13" i="4" s="1"/>
  <c r="M6" i="8" s="1"/>
  <c r="D13" i="4"/>
  <c r="E46" i="7" s="1"/>
  <c r="C13" i="4"/>
  <c r="D46" i="7" s="1"/>
  <c r="B13" i="4"/>
  <c r="C46" i="7" s="1"/>
  <c r="A13" i="4"/>
  <c r="B46" i="7" s="1"/>
  <c r="H45" i="7"/>
  <c r="F45" i="7"/>
  <c r="P12" i="4"/>
  <c r="O12" i="4"/>
  <c r="D12" i="4"/>
  <c r="E45" i="7" s="1"/>
  <c r="C12" i="4"/>
  <c r="D45" i="7" s="1"/>
  <c r="B12" i="4"/>
  <c r="C45" i="7" s="1"/>
  <c r="A12" i="4"/>
  <c r="B45" i="7" s="1"/>
  <c r="H44" i="7"/>
  <c r="F44" i="7"/>
  <c r="P11" i="4"/>
  <c r="O11" i="4"/>
  <c r="D11" i="4"/>
  <c r="E44" i="7" s="1"/>
  <c r="C11" i="4"/>
  <c r="D44" i="7" s="1"/>
  <c r="B11" i="4"/>
  <c r="C44" i="7" s="1"/>
  <c r="A11" i="4"/>
  <c r="B44" i="7" s="1"/>
  <c r="H43" i="7"/>
  <c r="F43" i="7"/>
  <c r="P10" i="4"/>
  <c r="O10" i="4"/>
  <c r="D10" i="4"/>
  <c r="E43" i="7" s="1"/>
  <c r="C10" i="4"/>
  <c r="D43" i="7" s="1"/>
  <c r="B10" i="4"/>
  <c r="C43" i="7" s="1"/>
  <c r="A10" i="4"/>
  <c r="B43" i="7" s="1"/>
  <c r="H42" i="7"/>
  <c r="F42" i="7"/>
  <c r="P9" i="4"/>
  <c r="O9" i="4"/>
  <c r="D9" i="4"/>
  <c r="E42" i="7" s="1"/>
  <c r="C9" i="4"/>
  <c r="D42" i="7" s="1"/>
  <c r="B9" i="4"/>
  <c r="C42" i="7" s="1"/>
  <c r="A9" i="4"/>
  <c r="B42" i="7" s="1"/>
  <c r="H41" i="7"/>
  <c r="F41" i="7"/>
  <c r="P8" i="4"/>
  <c r="O8" i="4"/>
  <c r="D8" i="4"/>
  <c r="E41" i="7" s="1"/>
  <c r="C8" i="4"/>
  <c r="D41" i="7" s="1"/>
  <c r="B8" i="4"/>
  <c r="C41" i="7" s="1"/>
  <c r="A8" i="4"/>
  <c r="B41" i="7" s="1"/>
  <c r="H40" i="7"/>
  <c r="F40" i="7"/>
  <c r="P7" i="4"/>
  <c r="O7" i="4"/>
  <c r="D7" i="4"/>
  <c r="E40" i="7" s="1"/>
  <c r="C7" i="4"/>
  <c r="D40" i="7" s="1"/>
  <c r="B7" i="4"/>
  <c r="C40" i="7" s="1"/>
  <c r="A7" i="4"/>
  <c r="B40" i="7" s="1"/>
  <c r="H39" i="7"/>
  <c r="F39" i="7"/>
  <c r="O6" i="4"/>
  <c r="D6" i="4"/>
  <c r="E39" i="7" s="1"/>
  <c r="C6" i="4"/>
  <c r="D39" i="7" s="1"/>
  <c r="B6" i="4"/>
  <c r="C39" i="7" s="1"/>
  <c r="A6" i="4"/>
  <c r="B39" i="7" s="1"/>
  <c r="N6" i="8" l="1"/>
  <c r="AA6" i="4"/>
  <c r="I39" i="7" s="1"/>
  <c r="R6" i="4"/>
  <c r="S6" i="4" s="1"/>
  <c r="R10" i="4"/>
  <c r="S10" i="4" s="1"/>
  <c r="R7" i="4"/>
  <c r="S7" i="4" s="1"/>
  <c r="R8" i="4"/>
  <c r="S8" i="4" s="1"/>
  <c r="R22" i="4"/>
  <c r="S22" i="4" s="1"/>
  <c r="R9" i="4"/>
  <c r="S9" i="4" s="1"/>
  <c r="R12" i="4"/>
  <c r="S12" i="4" s="1"/>
  <c r="R11" i="4"/>
  <c r="S11" i="4" s="1"/>
  <c r="R25" i="4"/>
  <c r="S25" i="4" s="1"/>
  <c r="R30" i="4"/>
  <c r="S30" i="4" s="1"/>
  <c r="W30" i="4"/>
  <c r="G63" i="7" s="1"/>
  <c r="Q30" i="4"/>
  <c r="W25" i="4"/>
  <c r="G58" i="7" s="1"/>
  <c r="Q25" i="4"/>
  <c r="Y26" i="4"/>
  <c r="H59" i="7" s="1"/>
  <c r="Y14" i="4"/>
  <c r="H47" i="7" s="1"/>
  <c r="W8" i="4"/>
  <c r="G41" i="7" s="1"/>
  <c r="Q8" i="4"/>
  <c r="AA8" i="4"/>
  <c r="I41" i="7" s="1"/>
  <c r="W10" i="4"/>
  <c r="G43" i="7" s="1"/>
  <c r="Q10" i="4"/>
  <c r="AA10" i="4"/>
  <c r="I43" i="7" s="1"/>
  <c r="AA12" i="4"/>
  <c r="I45" i="7" s="1"/>
  <c r="W12" i="4"/>
  <c r="G45" i="7" s="1"/>
  <c r="Q12" i="4"/>
  <c r="W22" i="4"/>
  <c r="G55" i="7" s="1"/>
  <c r="Q22" i="4"/>
  <c r="Y19" i="4"/>
  <c r="H52" i="7" s="1"/>
  <c r="Y13" i="4"/>
  <c r="H46" i="7" s="1"/>
  <c r="Y15" i="4"/>
  <c r="H48" i="7" s="1"/>
  <c r="W7" i="4"/>
  <c r="G40" i="7" s="1"/>
  <c r="Q7" i="4"/>
  <c r="AA7" i="4"/>
  <c r="I40" i="7" s="1"/>
  <c r="W9" i="4"/>
  <c r="G42" i="7" s="1"/>
  <c r="Q9" i="4"/>
  <c r="AA9" i="4"/>
  <c r="I42" i="7" s="1"/>
  <c r="W11" i="4"/>
  <c r="G44" i="7" s="1"/>
  <c r="Q11" i="4"/>
  <c r="AA11" i="4"/>
  <c r="I44" i="7" s="1"/>
  <c r="F63" i="7"/>
  <c r="X30" i="4"/>
  <c r="Z30" i="4" s="1"/>
  <c r="AA30" i="4" s="1"/>
  <c r="I63" i="7" s="1"/>
  <c r="P28" i="4"/>
  <c r="X28" i="4"/>
  <c r="Z28" i="4" s="1"/>
  <c r="P18" i="4"/>
  <c r="X18" i="4"/>
  <c r="Z18" i="4" s="1"/>
  <c r="P20" i="4"/>
  <c r="X20" i="4"/>
  <c r="Z20" i="4" s="1"/>
  <c r="F68" i="7"/>
  <c r="X35" i="4"/>
  <c r="Z35" i="4" s="1"/>
  <c r="F66" i="7"/>
  <c r="X33" i="4"/>
  <c r="Z33" i="4" s="1"/>
  <c r="F64" i="7"/>
  <c r="X31" i="4"/>
  <c r="Z31" i="4" s="1"/>
  <c r="P33" i="4"/>
  <c r="P16" i="4"/>
  <c r="X16" i="4"/>
  <c r="Z16" i="4" s="1"/>
  <c r="F58" i="7"/>
  <c r="X25" i="4"/>
  <c r="Z25" i="4" s="1"/>
  <c r="AA25" i="4" s="1"/>
  <c r="I58" i="7" s="1"/>
  <c r="F62" i="7"/>
  <c r="X29" i="4"/>
  <c r="Z29" i="4" s="1"/>
  <c r="P26" i="4"/>
  <c r="P27" i="4"/>
  <c r="X27" i="4"/>
  <c r="Z27" i="4" s="1"/>
  <c r="F56" i="7"/>
  <c r="X23" i="4"/>
  <c r="Z23" i="4" s="1"/>
  <c r="F71" i="7"/>
  <c r="X38" i="4"/>
  <c r="Z38" i="4" s="1"/>
  <c r="F50" i="7"/>
  <c r="X17" i="4"/>
  <c r="Z17" i="4" s="1"/>
  <c r="F54" i="7"/>
  <c r="X21" i="4"/>
  <c r="Z21" i="4" s="1"/>
  <c r="F57" i="7"/>
  <c r="X24" i="4"/>
  <c r="Z24" i="4" s="1"/>
  <c r="F70" i="7"/>
  <c r="X37" i="4"/>
  <c r="Z37" i="4" s="1"/>
  <c r="P15" i="4"/>
  <c r="P19" i="4"/>
  <c r="F69" i="7"/>
  <c r="X36" i="4"/>
  <c r="Z36" i="4" s="1"/>
  <c r="F72" i="7"/>
  <c r="X39" i="4"/>
  <c r="Z39" i="4" s="1"/>
  <c r="P14" i="4"/>
  <c r="P34" i="4"/>
  <c r="X34" i="4"/>
  <c r="Z34" i="4" s="1"/>
  <c r="F55" i="7"/>
  <c r="X22" i="4"/>
  <c r="Z22" i="4" s="1"/>
  <c r="AA22" i="4" s="1"/>
  <c r="I55" i="7" s="1"/>
  <c r="F65" i="7"/>
  <c r="X32" i="4"/>
  <c r="Z32" i="4" s="1"/>
  <c r="I74" i="7"/>
  <c r="I82" i="7"/>
  <c r="G81" i="7"/>
  <c r="I80" i="7"/>
  <c r="I83" i="7"/>
  <c r="G77" i="7"/>
  <c r="G76" i="7"/>
  <c r="G75" i="7"/>
  <c r="I79" i="7"/>
  <c r="I78" i="7"/>
  <c r="G73" i="7"/>
  <c r="F61" i="7"/>
  <c r="P39" i="4"/>
  <c r="P24" i="4"/>
  <c r="F5" i="5"/>
  <c r="P38" i="4"/>
  <c r="P37" i="4"/>
  <c r="P23" i="4"/>
  <c r="P36" i="4"/>
  <c r="P35" i="4"/>
  <c r="P32" i="4"/>
  <c r="P31" i="4"/>
  <c r="P29" i="4"/>
  <c r="P17" i="4"/>
  <c r="P13" i="4"/>
  <c r="P21" i="4"/>
  <c r="F46" i="7"/>
  <c r="F4" i="5"/>
  <c r="W6" i="4"/>
  <c r="G39" i="7" s="1"/>
  <c r="R31" i="4" l="1"/>
  <c r="S31" i="4" s="1"/>
  <c r="R35" i="4"/>
  <c r="S35" i="4"/>
  <c r="R13" i="4"/>
  <c r="S13" i="4" s="1"/>
  <c r="R17" i="4"/>
  <c r="S17" i="4" s="1"/>
  <c r="R19" i="4"/>
  <c r="S19" i="4"/>
  <c r="R37" i="4"/>
  <c r="S37" i="4" s="1"/>
  <c r="R26" i="4"/>
  <c r="S26" i="4" s="1"/>
  <c r="R36" i="4"/>
  <c r="S36" i="4" s="1"/>
  <c r="R20" i="4"/>
  <c r="S20" i="4" s="1"/>
  <c r="R29" i="4"/>
  <c r="S29" i="4" s="1"/>
  <c r="R32" i="4"/>
  <c r="S32" i="4" s="1"/>
  <c r="R23" i="4"/>
  <c r="S23" i="4" s="1"/>
  <c r="R15" i="4"/>
  <c r="S15" i="4" s="1"/>
  <c r="R27" i="4"/>
  <c r="S27" i="4" s="1"/>
  <c r="R38" i="4"/>
  <c r="S38" i="4" s="1"/>
  <c r="R18" i="4"/>
  <c r="S18" i="4" s="1"/>
  <c r="R28" i="4"/>
  <c r="S28" i="4" s="1"/>
  <c r="R14" i="4"/>
  <c r="S14" i="4" s="1"/>
  <c r="R24" i="4"/>
  <c r="S24" i="4" s="1"/>
  <c r="R39" i="4"/>
  <c r="S39" i="4" s="1"/>
  <c r="R16" i="4"/>
  <c r="S16" i="4" s="1"/>
  <c r="R21" i="4"/>
  <c r="S21" i="4" s="1"/>
  <c r="R34" i="4"/>
  <c r="S34" i="4" s="1"/>
  <c r="R33" i="4"/>
  <c r="S33" i="4" s="1"/>
  <c r="Y35" i="4"/>
  <c r="H68" i="7" s="1"/>
  <c r="Y23" i="4"/>
  <c r="H56" i="7" s="1"/>
  <c r="Q26" i="4"/>
  <c r="AA26" i="4"/>
  <c r="I59" i="7" s="1"/>
  <c r="AA18" i="4"/>
  <c r="I51" i="7" s="1"/>
  <c r="W18" i="4"/>
  <c r="G51" i="7" s="1"/>
  <c r="Q18" i="4"/>
  <c r="Y28" i="4"/>
  <c r="H61" i="7" s="1"/>
  <c r="Y22" i="4"/>
  <c r="H55" i="7" s="1"/>
  <c r="AA34" i="4"/>
  <c r="I67" i="7" s="1"/>
  <c r="W34" i="4"/>
  <c r="G67" i="7" s="1"/>
  <c r="Q34" i="4"/>
  <c r="Y25" i="4"/>
  <c r="H58" i="7" s="1"/>
  <c r="Q37" i="4"/>
  <c r="AA37" i="4"/>
  <c r="I70" i="7" s="1"/>
  <c r="AA14" i="4"/>
  <c r="I47" i="7" s="1"/>
  <c r="W14" i="4"/>
  <c r="G47" i="7" s="1"/>
  <c r="Q14" i="4"/>
  <c r="Y21" i="4"/>
  <c r="H54" i="7" s="1"/>
  <c r="AA28" i="4"/>
  <c r="I61" i="7" s="1"/>
  <c r="W28" i="4"/>
  <c r="G61" i="7" s="1"/>
  <c r="Q28" i="4"/>
  <c r="AA31" i="4"/>
  <c r="I64" i="7" s="1"/>
  <c r="W31" i="4"/>
  <c r="G64" i="7" s="1"/>
  <c r="Q31" i="4"/>
  <c r="W27" i="4"/>
  <c r="G60" i="7" s="1"/>
  <c r="Q27" i="4"/>
  <c r="AA27" i="4"/>
  <c r="I60" i="7" s="1"/>
  <c r="Y18" i="4"/>
  <c r="H51" i="7" s="1"/>
  <c r="W38" i="4"/>
  <c r="G71" i="7" s="1"/>
  <c r="Q38" i="4"/>
  <c r="AA38" i="4"/>
  <c r="I71" i="7" s="1"/>
  <c r="Y30" i="4"/>
  <c r="H63" i="7" s="1"/>
  <c r="Y27" i="4"/>
  <c r="H60" i="7" s="1"/>
  <c r="Y20" i="4"/>
  <c r="H53" i="7" s="1"/>
  <c r="AA32" i="4"/>
  <c r="I65" i="7" s="1"/>
  <c r="W32" i="4"/>
  <c r="G65" i="7" s="1"/>
  <c r="Q32" i="4"/>
  <c r="Q20" i="4"/>
  <c r="AA20" i="4"/>
  <c r="I53" i="7" s="1"/>
  <c r="W20" i="4"/>
  <c r="G53" i="7" s="1"/>
  <c r="Q35" i="4"/>
  <c r="AA35" i="4"/>
  <c r="I68" i="7" s="1"/>
  <c r="W35" i="4"/>
  <c r="G68" i="7" s="1"/>
  <c r="Y24" i="4"/>
  <c r="H57" i="7" s="1"/>
  <c r="Q21" i="4"/>
  <c r="AA21" i="4"/>
  <c r="I54" i="7" s="1"/>
  <c r="W21" i="4"/>
  <c r="G54" i="7" s="1"/>
  <c r="AA13" i="4"/>
  <c r="I46" i="7" s="1"/>
  <c r="W13" i="4"/>
  <c r="G46" i="7" s="1"/>
  <c r="Q13" i="4"/>
  <c r="Y39" i="4"/>
  <c r="H72" i="7" s="1"/>
  <c r="Y17" i="4"/>
  <c r="H50" i="7" s="1"/>
  <c r="AA16" i="4"/>
  <c r="I49" i="7" s="1"/>
  <c r="W16" i="4"/>
  <c r="G49" i="7" s="1"/>
  <c r="Q16" i="4"/>
  <c r="W23" i="4"/>
  <c r="G56" i="7" s="1"/>
  <c r="Q23" i="4"/>
  <c r="AA23" i="4"/>
  <c r="I56" i="7" s="1"/>
  <c r="Y37" i="4"/>
  <c r="H70" i="7" s="1"/>
  <c r="Y34" i="4"/>
  <c r="H67" i="7" s="1"/>
  <c r="Y16" i="4"/>
  <c r="H49" i="7" s="1"/>
  <c r="AA17" i="4"/>
  <c r="I50" i="7" s="1"/>
  <c r="Q17" i="4"/>
  <c r="AA33" i="4"/>
  <c r="I66" i="7" s="1"/>
  <c r="W33" i="4"/>
  <c r="G66" i="7" s="1"/>
  <c r="Q33" i="4"/>
  <c r="AA29" i="4"/>
  <c r="I62" i="7" s="1"/>
  <c r="W29" i="4"/>
  <c r="G62" i="7" s="1"/>
  <c r="Q29" i="4"/>
  <c r="W39" i="4"/>
  <c r="G72" i="7" s="1"/>
  <c r="Q39" i="4"/>
  <c r="AA39" i="4"/>
  <c r="I72" i="7" s="1"/>
  <c r="Y38" i="4"/>
  <c r="H71" i="7" s="1"/>
  <c r="Y31" i="4"/>
  <c r="H64" i="7" s="1"/>
  <c r="Y29" i="4"/>
  <c r="H62" i="7" s="1"/>
  <c r="Q36" i="4"/>
  <c r="AA36" i="4"/>
  <c r="I69" i="7" s="1"/>
  <c r="W36" i="4"/>
  <c r="G69" i="7" s="1"/>
  <c r="W24" i="4"/>
  <c r="G57" i="7" s="1"/>
  <c r="Q24" i="4"/>
  <c r="AA24" i="4"/>
  <c r="I57" i="7" s="1"/>
  <c r="Y36" i="4"/>
  <c r="H69" i="7" s="1"/>
  <c r="Q19" i="4"/>
  <c r="AA19" i="4"/>
  <c r="I52" i="7" s="1"/>
  <c r="W19" i="4"/>
  <c r="G52" i="7" s="1"/>
  <c r="Y32" i="4"/>
  <c r="H65" i="7" s="1"/>
  <c r="AA15" i="4"/>
  <c r="I48" i="7" s="1"/>
  <c r="W15" i="4"/>
  <c r="G48" i="7" s="1"/>
  <c r="Q15" i="4"/>
  <c r="Y33" i="4"/>
  <c r="H66" i="7" s="1"/>
  <c r="W26" i="4"/>
  <c r="G59" i="7" s="1"/>
  <c r="W37" i="4"/>
  <c r="G70" i="7" s="1"/>
  <c r="W17" i="4"/>
  <c r="G50" i="7" s="1"/>
  <c r="E6" i="8" l="1"/>
  <c r="P5" i="8"/>
  <c r="Q6" i="8"/>
  <c r="E5" i="8"/>
  <c r="Q5" i="8"/>
  <c r="P6" i="8"/>
  <c r="E7" i="8" l="1"/>
  <c r="F6" i="8" s="1"/>
  <c r="O5" i="8"/>
  <c r="M7" i="8"/>
  <c r="N7" i="8"/>
  <c r="O6" i="8"/>
  <c r="F5" i="8" l="1"/>
  <c r="O7" i="8"/>
</calcChain>
</file>

<file path=xl/sharedStrings.xml><?xml version="1.0" encoding="utf-8"?>
<sst xmlns="http://schemas.openxmlformats.org/spreadsheetml/2006/main" count="235" uniqueCount="91">
  <si>
    <t>Número</t>
  </si>
  <si>
    <t>Nombre del estudiante</t>
  </si>
  <si>
    <t>Pregunta 1</t>
  </si>
  <si>
    <t>Pregunta 2</t>
  </si>
  <si>
    <t>Pregunta 3</t>
  </si>
  <si>
    <t>Pregunta 4</t>
  </si>
  <si>
    <t>Pregunta 5</t>
  </si>
  <si>
    <t>Pregunta 6</t>
  </si>
  <si>
    <t>Pregunta 7</t>
  </si>
  <si>
    <t>Pregunta 8</t>
  </si>
  <si>
    <t>Pregunta 10</t>
  </si>
  <si>
    <t>A</t>
  </si>
  <si>
    <t>B</t>
  </si>
  <si>
    <t>C</t>
  </si>
  <si>
    <t>No Respondio</t>
  </si>
  <si>
    <t>Multimarca</t>
  </si>
  <si>
    <t>Pregunta 9a</t>
  </si>
  <si>
    <t>ASIGNATURA</t>
  </si>
  <si>
    <t xml:space="preserve">UBICACIÓN </t>
  </si>
  <si>
    <t>INDICADOR</t>
  </si>
  <si>
    <t>CLAVE</t>
  </si>
  <si>
    <t>ESPAÑOL</t>
  </si>
  <si>
    <t>ESPOBSV01</t>
  </si>
  <si>
    <t>ESPOBSV02</t>
  </si>
  <si>
    <t>ESPOBSV03</t>
  </si>
  <si>
    <t>ESPOBSV04</t>
  </si>
  <si>
    <t>ESPOBSV05</t>
  </si>
  <si>
    <t>ESPOBSV06</t>
  </si>
  <si>
    <t>ESPOBSV07</t>
  </si>
  <si>
    <t>ESPOBSV08</t>
  </si>
  <si>
    <t>ESPOBSV09</t>
  </si>
  <si>
    <t>ESPOBSV10</t>
  </si>
  <si>
    <t xml:space="preserve">Pregunta 9 </t>
  </si>
  <si>
    <t>DOMINIO</t>
  </si>
  <si>
    <t>RECONOCE</t>
  </si>
  <si>
    <t>CODIGO_ITEM</t>
  </si>
  <si>
    <t>Conocimiento de la lengua</t>
  </si>
  <si>
    <t>Compresion Lectora y Análisis de texto</t>
  </si>
  <si>
    <t>Posición</t>
  </si>
  <si>
    <t>RESP_OBTENIDAS</t>
  </si>
  <si>
    <t>ITEM</t>
  </si>
  <si>
    <t>Pregunta 9</t>
  </si>
  <si>
    <t>NÚMERO</t>
  </si>
  <si>
    <t>NOMBRE_ESTUDIANTE</t>
  </si>
  <si>
    <t>GRADO</t>
  </si>
  <si>
    <t>GRUPO</t>
  </si>
  <si>
    <t>Puntaje_Compresion Lectora y Análisis de texto</t>
  </si>
  <si>
    <t>Resultado_Compresion Lectora y Análisis de texto</t>
  </si>
  <si>
    <t>Puntaje_Conocimiento de la lengua</t>
  </si>
  <si>
    <t>Resultado_Conocimiento de la lengua</t>
  </si>
  <si>
    <t>texto</t>
  </si>
  <si>
    <t>Etiquetas Niveles de logro</t>
  </si>
  <si>
    <t>Recuento de Estudiante</t>
  </si>
  <si>
    <t>Etiqueta grafico 1</t>
  </si>
  <si>
    <t>Dominios</t>
  </si>
  <si>
    <t>Punto de corte</t>
  </si>
  <si>
    <t>total</t>
  </si>
  <si>
    <t xml:space="preserve">texto </t>
  </si>
  <si>
    <t>Ha conseguido los conocimientos previos requeridos para continuar progresando.</t>
  </si>
  <si>
    <t>TOTAL</t>
  </si>
  <si>
    <t>Categoria</t>
  </si>
  <si>
    <t>Es necesario fortalecer los conocimientos previos requeridos para poder continuar avanzando.</t>
  </si>
  <si>
    <t>Compresión Lectora y Análisis de texto</t>
  </si>
  <si>
    <t>Total Items por Dominio</t>
  </si>
  <si>
    <t>Recuento</t>
  </si>
  <si>
    <t>Puntaje</t>
  </si>
  <si>
    <t>Corte</t>
  </si>
  <si>
    <t>Comprensión lectora y análisis de la lengua</t>
  </si>
  <si>
    <t>Nivel_LOGRO</t>
  </si>
  <si>
    <t>TEXTO_resp logradas</t>
  </si>
  <si>
    <t>Resp logradas</t>
  </si>
  <si>
    <t>Estudiantes que respondieron acertadamente cada pregunta</t>
  </si>
  <si>
    <t xml:space="preserve">Grado </t>
  </si>
  <si>
    <t>Grupo</t>
  </si>
  <si>
    <t xml:space="preserve">texto_Comp Lectora y Análisis </t>
  </si>
  <si>
    <t>Categoría</t>
  </si>
  <si>
    <t>mínimo</t>
  </si>
  <si>
    <t>Región Educativa:</t>
  </si>
  <si>
    <t>Zona Escolar:</t>
  </si>
  <si>
    <t>Código Siace:</t>
  </si>
  <si>
    <t>Docente:</t>
  </si>
  <si>
    <t>Escuela:</t>
  </si>
  <si>
    <t>Grado y Grupo:</t>
  </si>
  <si>
    <t>Fecha:</t>
  </si>
  <si>
    <t>Asignatura</t>
  </si>
  <si>
    <t>asignatura</t>
  </si>
  <si>
    <t>INGLES</t>
  </si>
  <si>
    <t>MATEMÁTICA</t>
  </si>
  <si>
    <t>MINISTERIO DE EDUCACIÓN</t>
  </si>
  <si>
    <t xml:space="preserve"> PRUEBA DIAGNÓSTICA DE ESPAÑOL 1º GRADO</t>
  </si>
  <si>
    <t>Comprensión Lectora y Análisis de texto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</si>
</sst>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24"/>
      <color theme="1"/>
      <name val="Aptos Narrow"/>
      <family val="2"/>
      <scheme val="minor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FF8FD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top"/>
    </xf>
    <xf numFmtId="0" fontId="3" fillId="0" borderId="1" xfId="0" applyFont="1" applyBorder="1"/>
    <xf numFmtId="2" fontId="2" fillId="0" borderId="1" xfId="0" applyNumberFormat="1" applyFont="1" applyBorder="1"/>
    <xf numFmtId="1" fontId="0" fillId="0" borderId="1" xfId="0" applyNumberFormat="1" applyBorder="1"/>
    <xf numFmtId="0" fontId="3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top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/>
    </xf>
    <xf numFmtId="0" fontId="4" fillId="0" borderId="5" xfId="0" applyFont="1" applyBorder="1"/>
    <xf numFmtId="0" fontId="6" fillId="0" borderId="0" xfId="0" applyFont="1" applyAlignment="1">
      <alignment vertical="top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vertical="top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1" fillId="7" borderId="1" xfId="0" applyFont="1" applyFill="1" applyBorder="1"/>
    <xf numFmtId="0" fontId="11" fillId="6" borderId="1" xfId="0" applyFont="1" applyFill="1" applyBorder="1"/>
    <xf numFmtId="0" fontId="10" fillId="7" borderId="1" xfId="0" applyFont="1" applyFill="1" applyBorder="1" applyAlignment="1">
      <alignment horizontal="center" vertical="top"/>
    </xf>
    <xf numFmtId="0" fontId="11" fillId="0" borderId="1" xfId="0" applyFont="1" applyBorder="1" applyAlignment="1">
      <alignment wrapText="1"/>
    </xf>
    <xf numFmtId="0" fontId="11" fillId="0" borderId="0" xfId="0" applyFont="1"/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E183"/>
      <color rgb="FFF0FEA8"/>
      <color rgb="FFDFF8FD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AE-42F7-9AA5-67EB1ECF8313}"/>
              </c:ext>
            </c:extLst>
          </c:dPt>
          <c:dPt>
            <c:idx val="1"/>
            <c:bubble3D val="0"/>
            <c:spPr>
              <a:solidFill>
                <a:schemeClr val="accent4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AE-42F7-9AA5-67EB1ECF8313}"/>
              </c:ext>
            </c:extLst>
          </c:dPt>
          <c:dLbls>
            <c:dLbl>
              <c:idx val="0"/>
              <c:tx>
                <c:rich>
                  <a:bodyPr rot="0" spcFirstLastPara="1" vertOverflow="overflow" horzOverflow="overflow" vert="horz" wrap="square" lIns="38100" tIns="0" rIns="360000" bIns="324000" anchor="ctr" anchorCtr="0">
                    <a:noAutofit/>
                  </a:bodyPr>
                  <a:lstStyle/>
                  <a:p>
                    <a:pPr algn="ctr">
                      <a:def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DD9DDB9C-258F-4C9E-B45A-F7E041723432}" type="VALUE"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>
                        <a:defRPr lang="en-US"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0" rIns="360000" bIns="324000" anchor="ctr" anchorCtr="0">
                  <a:noAutofit/>
                </a:bodyPr>
                <a:lstStyle/>
                <a:p>
                  <a:pPr algn="ctr">
                    <a:defRPr lang="en-US"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8404579361790305"/>
                      <c:h val="6.1667341247033568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8AE-42F7-9AA5-67EB1ECF8313}"/>
                </c:ext>
              </c:extLst>
            </c:dLbl>
            <c:dLbl>
              <c:idx val="1"/>
              <c:tx>
                <c:rich>
                  <a:bodyPr rot="0" spcFirstLastPara="1" vertOverflow="overflow" horzOverflow="overflow" vert="horz" wrap="square" lIns="38100" tIns="324000" rIns="360000" bIns="324000" anchor="ctr" anchorCtr="0">
                    <a:noAutofit/>
                  </a:bodyPr>
                  <a:lstStyle/>
                  <a:p>
                    <a:pPr algn="ctr" rtl="0">
                      <a:def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defRPr>
                    </a:pPr>
                    <a:fld id="{FBCD155C-ED24-4CA2-8F85-4413682D9ABA}" type="VALUE"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pPr algn="ctr" rtl="0">
                        <a:defRPr lang="en-US" sz="1600">
                          <a:solidFill>
                            <a:sysClr val="windowText" lastClr="000000"/>
                          </a:solidFill>
                          <a:latin typeface="Calibri" panose="020F0502020204030204" pitchFamily="34" charset="0"/>
                          <a:ea typeface="Calibri" panose="020F0502020204030204" pitchFamily="34" charset="0"/>
                          <a:cs typeface="Calibri" panose="020F0502020204030204" pitchFamily="34" charset="0"/>
                        </a:defRPr>
                      </a:pPr>
                      <a:t>[VALOR]</a:t>
                    </a:fld>
                    <a:r>
                      <a:rPr lang="en-US" sz="1600" b="0" i="0" u="none" strike="noStrike" kern="1200" baseline="0">
                        <a:solidFill>
                          <a:sysClr val="windowText" lastClr="000000"/>
                        </a:solidFill>
                        <a:latin typeface="Calibri" panose="020F0502020204030204" pitchFamily="34" charset="0"/>
                        <a:ea typeface="Calibri" panose="020F0502020204030204" pitchFamily="34" charset="0"/>
                        <a:cs typeface="Calibri" panose="020F0502020204030204" pitchFamily="34" charset="0"/>
                      </a:rPr>
                      <a:t> Estudiantes</a:t>
                    </a:r>
                  </a:p>
                </c:rich>
              </c:tx>
              <c:numFmt formatCode="@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square" lIns="38100" tIns="324000" rIns="360000" bIns="324000" anchor="ctr" anchorCtr="0">
                  <a:noAutofit/>
                </a:bodyPr>
                <a:lstStyle/>
                <a:p>
                  <a:pPr algn="ctr" rtl="0">
                    <a:defRPr lang="en-US" sz="1600" b="0" i="0" u="none" strike="noStrike" kern="1200" baseline="0">
                      <a:solidFill>
                        <a:sysClr val="windowText" lastClr="000000"/>
                      </a:solidFill>
                      <a:latin typeface="Calibri" panose="020F0502020204030204" pitchFamily="34" charset="0"/>
                      <a:ea typeface="Calibri" panose="020F0502020204030204" pitchFamily="34" charset="0"/>
                      <a:cs typeface="Calibri" panose="020F0502020204030204" pitchFamily="34" charset="0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8920360479415597"/>
                      <c:h val="7.892984345419674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8AE-42F7-9AA5-67EB1ECF83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324000" rIns="360000" bIns="324000" anchor="ctr" anchorCtr="0">
                <a:noAutofit/>
              </a:bodyPr>
              <a:lstStyle/>
              <a:p>
                <a:pPr algn="ctr">
                  <a:defRPr lang="en-US" sz="16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('TABLA_NIVEL DE LOGRO'!$K$5:$L$5,'TABLA_NIVEL DE LOGRO'!$M$5:$N$5)</c:f>
              <c:strCache>
                <c:ptCount val="4"/>
                <c:pt idx="0">
                  <c:v>Ha logrado los conocimientos previos en  COMPRENSIÓN LECTORA Y ANÁLISIS DE TEXTO , lo que le permite comprender, interpretar y continuar avanzando en su aprendizaje.</c:v>
                </c:pt>
                <c:pt idx="1">
                  <c:v>Se requiere fortalecer los conocimientos previos en COMPRENSIÓN LECTORA Y ANÁLISIS DE TEXTO</c:v>
                </c:pt>
                <c:pt idx="2">
                  <c:v>0</c:v>
                </c:pt>
                <c:pt idx="3">
                  <c:v>0</c:v>
                </c:pt>
              </c:strCache>
            </c:strRef>
          </c:cat>
          <c:val>
            <c:numRef>
              <c:f>'TABLA_NIVEL DE LOGRO'!$M$5:$N$5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AE-42F7-9AA5-67EB1ECF8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492443147935017E-2"/>
          <c:y val="0.81752028760579121"/>
          <c:w val="0.96858316114740972"/>
          <c:h val="0.169207808265678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'TABLA_NIVEL DE LOGRO'!$M$6:$N$6</c:f>
              <c:strCache>
                <c:ptCount val="2"/>
                <c:pt idx="0">
                  <c:v>0</c:v>
                </c:pt>
                <c:pt idx="1">
                  <c:v>0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D3-4E0E-BF97-D6A843FD3A3E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D3-4E0E-BF97-D6A843FD3A3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C3E3FA6E-C06B-4949-92F9-341F027AF8C7}" type="VALUE">
                      <a:rPr lang="en-US"/>
                      <a:pPr/>
                      <a:t>[VALOR]</a:t>
                    </a:fld>
                    <a:r>
                      <a:rPr lang="en-US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94109585859289"/>
                      <c:h val="0.100772657916064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CD3-4E0E-BF97-D6A843FD3A3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85F2ED0-C916-4087-B385-261C3ECECC0C}" type="VALUE">
                      <a:rPr lang="en-US"/>
                      <a:pPr/>
                      <a:t>[VALOR]</a:t>
                    </a:fld>
                    <a:r>
                      <a:rPr lang="en-US" baseline="0"/>
                      <a:t> Estudiantes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06203981139525"/>
                      <c:h val="0.1007726579160648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CD3-4E0E-BF97-D6A843FD3A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'TABLA_NIVEL DE LOGRO'!$K$6:$L$6</c:f>
              <c:strCache>
                <c:ptCount val="2"/>
                <c:pt idx="0">
                  <c:v>Ha logrado los conocimientos previos en CONOCIMIENTO DE LA LENGUA , lo que le permite comprender, interpretar y continuar avanzando en su aprendizaje.</c:v>
                </c:pt>
                <c:pt idx="1">
                  <c:v>Es necesario fortalecer los conocimientos previos requeridos para poder continuar avanzando en CONOCIMIENTO DE LA LENGUA</c:v>
                </c:pt>
              </c:strCache>
            </c:strRef>
          </c:cat>
          <c:val>
            <c:numRef>
              <c:f>'TABLA_NIVEL DE LOGRO'!$M$6:$N$6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D3-4E0E-BF97-D6A843FD3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3896939317575503E-2"/>
          <c:y val="0.82701120222272984"/>
          <c:w val="0.9388316684336504"/>
          <c:h val="0.148320288159270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P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TABLAS_ITEM!$F$3</c:f>
              <c:strCache>
                <c:ptCount val="1"/>
                <c:pt idx="0">
                  <c:v>RESP_OBTENIDAS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TABLAS_ITEM!$D$4:$D$13</c:f>
              <c:strCache>
                <c:ptCount val="10"/>
                <c:pt idx="0">
                  <c:v>Pregunta 1</c:v>
                </c:pt>
                <c:pt idx="1">
                  <c:v>Pregunta 2</c:v>
                </c:pt>
                <c:pt idx="2">
                  <c:v>Pregunta 3</c:v>
                </c:pt>
                <c:pt idx="3">
                  <c:v>Pregunta 4</c:v>
                </c:pt>
                <c:pt idx="4">
                  <c:v>Pregunta 5</c:v>
                </c:pt>
                <c:pt idx="5">
                  <c:v>Pregunta 6</c:v>
                </c:pt>
                <c:pt idx="6">
                  <c:v>Pregunta 7</c:v>
                </c:pt>
                <c:pt idx="7">
                  <c:v>Pregunta 8</c:v>
                </c:pt>
                <c:pt idx="8">
                  <c:v>Pregunta 9</c:v>
                </c:pt>
                <c:pt idx="9">
                  <c:v>Pregunta 10</c:v>
                </c:pt>
              </c:strCache>
            </c:strRef>
          </c:cat>
          <c:val>
            <c:numRef>
              <c:f>TABLAS_ITEM!$F$4:$F$13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99-40E4-AC25-D74E49C48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6715280"/>
        <c:axId val="1706714320"/>
      </c:barChart>
      <c:catAx>
        <c:axId val="170671528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1706714320"/>
        <c:crosses val="autoZero"/>
        <c:auto val="1"/>
        <c:lblAlgn val="ctr"/>
        <c:lblOffset val="100"/>
        <c:noMultiLvlLbl val="0"/>
      </c:catAx>
      <c:valAx>
        <c:axId val="170671432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170671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466724</xdr:colOff>
      <xdr:row>0</xdr:row>
      <xdr:rowOff>142875</xdr:rowOff>
    </xdr:from>
    <xdr:to>
      <xdr:col>10</xdr:col>
      <xdr:colOff>952499</xdr:colOff>
      <xdr:row>4</xdr:row>
      <xdr:rowOff>142875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BC54CFF-0DB9-83EE-9772-38E4C858F9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6000"/>
        <a:stretch>
          <a:fillRect/>
        </a:stretch>
      </xdr:blipFill>
      <xdr:spPr bwMode="auto">
        <a:xfrm>
          <a:off x="3076574" y="142875"/>
          <a:ext cx="7343775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466725</xdr:colOff>
      <xdr:row>6</xdr:row>
      <xdr:rowOff>23811</xdr:rowOff>
    </xdr:from>
    <xdr:to>
      <xdr:col>6</xdr:col>
      <xdr:colOff>533400</xdr:colOff>
      <xdr:row>34</xdr:row>
      <xdr:rowOff>114300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EEEA6A93-563F-1020-3A02-6255EFC36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1609725</xdr:colOff>
      <xdr:row>6</xdr:row>
      <xdr:rowOff>33335</xdr:rowOff>
    </xdr:from>
    <xdr:to>
      <xdr:col>9</xdr:col>
      <xdr:colOff>590550</xdr:colOff>
      <xdr:row>34</xdr:row>
      <xdr:rowOff>123824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ABA9E62-9A0D-45BE-414E-EEE902171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2</xdr:row>
      <xdr:rowOff>23812</xdr:rowOff>
    </xdr:from>
    <xdr:to>
      <xdr:col>11</xdr:col>
      <xdr:colOff>390524</xdr:colOff>
      <xdr:row>30</xdr:row>
      <xdr:rowOff>19050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58F6E7F9-D33D-C55F-5C3A-1861DF9B20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EA6D-E421-4C0C-AB51-9082207590D0}">
  <sheetPr>
    <tabColor theme="9" tint="-0.249977111117893"/>
  </sheetPr>
  <dimension ref="A6:K11"/>
  <sheetViews>
    <sheetView workbookViewId="0">
      <selection activeCell="D18" sqref="D18"/>
    </sheetView>
  </sheetViews>
  <sheetFormatPr baseColWidth="10" defaultRowHeight="15" x14ac:dyDescent="0.25"/>
  <cols>
    <col min="2" max="8" width="13.42578125" bestFit="1" customWidth="1"/>
    <col min="10" max="11" width="13.42578125" bestFit="1" customWidth="1"/>
  </cols>
  <sheetData>
    <row r="6" spans="1:11" x14ac:dyDescent="0.25">
      <c r="A6" t="s">
        <v>85</v>
      </c>
      <c r="B6" t="s">
        <v>2</v>
      </c>
      <c r="C6" t="s">
        <v>3</v>
      </c>
      <c r="D6" t="s">
        <v>4</v>
      </c>
      <c r="E6" t="s">
        <v>5</v>
      </c>
      <c r="F6" t="s">
        <v>6</v>
      </c>
      <c r="G6" t="s">
        <v>7</v>
      </c>
      <c r="H6" t="s">
        <v>8</v>
      </c>
      <c r="I6" t="s">
        <v>9</v>
      </c>
      <c r="J6" t="s">
        <v>16</v>
      </c>
      <c r="K6" t="s">
        <v>10</v>
      </c>
    </row>
    <row r="7" spans="1:11" x14ac:dyDescent="0.25">
      <c r="A7" t="s">
        <v>21</v>
      </c>
      <c r="B7" t="s">
        <v>11</v>
      </c>
      <c r="C7" t="s">
        <v>11</v>
      </c>
      <c r="D7" t="s">
        <v>11</v>
      </c>
      <c r="E7" t="s">
        <v>11</v>
      </c>
      <c r="F7" t="s">
        <v>11</v>
      </c>
      <c r="G7" t="s">
        <v>11</v>
      </c>
      <c r="H7" t="s">
        <v>11</v>
      </c>
      <c r="I7" t="s">
        <v>11</v>
      </c>
      <c r="J7" t="s">
        <v>11</v>
      </c>
      <c r="K7" t="s">
        <v>11</v>
      </c>
    </row>
    <row r="8" spans="1:11" x14ac:dyDescent="0.25">
      <c r="A8" t="s">
        <v>86</v>
      </c>
      <c r="B8" t="s">
        <v>12</v>
      </c>
      <c r="C8" t="s">
        <v>12</v>
      </c>
      <c r="D8" t="s">
        <v>12</v>
      </c>
      <c r="E8" t="s">
        <v>12</v>
      </c>
      <c r="F8" t="s">
        <v>12</v>
      </c>
      <c r="G8" t="s">
        <v>12</v>
      </c>
      <c r="H8" t="s">
        <v>12</v>
      </c>
      <c r="I8" t="s">
        <v>12</v>
      </c>
      <c r="J8" t="s">
        <v>12</v>
      </c>
      <c r="K8" t="s">
        <v>12</v>
      </c>
    </row>
    <row r="9" spans="1:11" x14ac:dyDescent="0.25">
      <c r="A9" t="s">
        <v>87</v>
      </c>
      <c r="B9" t="s">
        <v>13</v>
      </c>
      <c r="C9" t="s">
        <v>13</v>
      </c>
      <c r="D9" t="s">
        <v>13</v>
      </c>
      <c r="E9" t="s">
        <v>13</v>
      </c>
      <c r="F9" t="s">
        <v>13</v>
      </c>
      <c r="G9" t="s">
        <v>13</v>
      </c>
      <c r="H9" t="s">
        <v>13</v>
      </c>
      <c r="I9" t="s">
        <v>13</v>
      </c>
      <c r="J9" t="s">
        <v>13</v>
      </c>
      <c r="K9" t="s">
        <v>13</v>
      </c>
    </row>
    <row r="10" spans="1:11" x14ac:dyDescent="0.25">
      <c r="B10" t="s">
        <v>14</v>
      </c>
      <c r="C10" t="s">
        <v>14</v>
      </c>
      <c r="D10" t="s">
        <v>14</v>
      </c>
      <c r="E10" t="s">
        <v>14</v>
      </c>
      <c r="F10" t="s">
        <v>14</v>
      </c>
      <c r="G10" t="s">
        <v>14</v>
      </c>
      <c r="H10" t="s">
        <v>14</v>
      </c>
      <c r="I10" t="s">
        <v>14</v>
      </c>
      <c r="J10" t="s">
        <v>14</v>
      </c>
      <c r="K10" t="s">
        <v>14</v>
      </c>
    </row>
    <row r="11" spans="1:11" x14ac:dyDescent="0.25">
      <c r="B11" t="s">
        <v>15</v>
      </c>
      <c r="C11" t="s">
        <v>15</v>
      </c>
      <c r="D11" t="s">
        <v>15</v>
      </c>
      <c r="E11" t="s">
        <v>15</v>
      </c>
      <c r="F11" t="s">
        <v>15</v>
      </c>
      <c r="G11" t="s">
        <v>15</v>
      </c>
      <c r="H11" t="s">
        <v>15</v>
      </c>
      <c r="I11" t="s">
        <v>15</v>
      </c>
      <c r="J11" t="s">
        <v>15</v>
      </c>
      <c r="K11" t="s">
        <v>15</v>
      </c>
    </row>
  </sheetData>
  <sheetProtection algorithmName="SHA-512" hashValue="kL0HIhpQ/2iuaZZgGpQ2oHyvILt2znyYMhxZ0i3rPvI7RmHpfeKAVG0l9ac+BAEvvp2XA5IMbqnzSlWBd/VYEw==" saltValue="2OqGumx7T9gTyb0V2uckZw==" spinCount="100000" sheet="1" objects="1" scenarios="1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91CD6-2B56-4358-960A-4E037DC4EFF9}">
  <sheetPr>
    <tabColor theme="7" tint="-0.249977111117893"/>
  </sheetPr>
  <dimension ref="A1:F12"/>
  <sheetViews>
    <sheetView workbookViewId="0">
      <selection activeCell="F2" sqref="F2"/>
    </sheetView>
  </sheetViews>
  <sheetFormatPr baseColWidth="10" defaultRowHeight="15" x14ac:dyDescent="0.25"/>
  <cols>
    <col min="1" max="1" width="12.5703125" bestFit="1" customWidth="1"/>
    <col min="3" max="3" width="18.85546875" bestFit="1" customWidth="1"/>
    <col min="4" max="4" width="35.140625" bestFit="1" customWidth="1"/>
    <col min="5" max="5" width="16.28515625" customWidth="1"/>
    <col min="6" max="6" width="11.42578125" style="13"/>
    <col min="11" max="11" width="12.85546875" bestFit="1" customWidth="1"/>
  </cols>
  <sheetData>
    <row r="1" spans="1:6" x14ac:dyDescent="0.25">
      <c r="A1" s="7" t="s">
        <v>17</v>
      </c>
      <c r="B1" s="7" t="s">
        <v>18</v>
      </c>
      <c r="C1" s="7" t="s">
        <v>35</v>
      </c>
      <c r="D1" s="7" t="s">
        <v>33</v>
      </c>
      <c r="E1" s="7" t="s">
        <v>19</v>
      </c>
      <c r="F1" s="10" t="s">
        <v>20</v>
      </c>
    </row>
    <row r="2" spans="1:6" ht="15.75" x14ac:dyDescent="0.25">
      <c r="A2" s="5" t="s">
        <v>21</v>
      </c>
      <c r="B2" s="9">
        <v>1</v>
      </c>
      <c r="C2" s="5" t="s">
        <v>22</v>
      </c>
      <c r="D2" s="28" t="s">
        <v>36</v>
      </c>
      <c r="E2" s="6" t="s">
        <v>34</v>
      </c>
      <c r="F2" s="11" t="s">
        <v>11</v>
      </c>
    </row>
    <row r="3" spans="1:6" ht="15.75" x14ac:dyDescent="0.25">
      <c r="A3" s="5" t="s">
        <v>21</v>
      </c>
      <c r="B3" s="5">
        <v>2</v>
      </c>
      <c r="C3" s="5" t="s">
        <v>23</v>
      </c>
      <c r="D3" s="28" t="s">
        <v>36</v>
      </c>
      <c r="E3" s="6" t="s">
        <v>34</v>
      </c>
      <c r="F3" s="11" t="s">
        <v>13</v>
      </c>
    </row>
    <row r="4" spans="1:6" ht="15.75" x14ac:dyDescent="0.25">
      <c r="A4" s="5" t="s">
        <v>21</v>
      </c>
      <c r="B4" s="5">
        <v>3</v>
      </c>
      <c r="C4" s="5" t="s">
        <v>24</v>
      </c>
      <c r="D4" s="28" t="s">
        <v>36</v>
      </c>
      <c r="E4" s="6" t="s">
        <v>34</v>
      </c>
      <c r="F4" s="11" t="s">
        <v>11</v>
      </c>
    </row>
    <row r="5" spans="1:6" ht="15.75" x14ac:dyDescent="0.25">
      <c r="A5" s="5" t="s">
        <v>21</v>
      </c>
      <c r="B5" s="5">
        <v>4</v>
      </c>
      <c r="C5" s="5" t="s">
        <v>25</v>
      </c>
      <c r="D5" s="28" t="s">
        <v>36</v>
      </c>
      <c r="E5" s="6" t="s">
        <v>34</v>
      </c>
      <c r="F5" s="11" t="s">
        <v>13</v>
      </c>
    </row>
    <row r="6" spans="1:6" ht="15.75" x14ac:dyDescent="0.25">
      <c r="A6" s="5" t="s">
        <v>21</v>
      </c>
      <c r="B6" s="5">
        <v>5</v>
      </c>
      <c r="C6" s="5" t="s">
        <v>26</v>
      </c>
      <c r="D6" s="28" t="s">
        <v>67</v>
      </c>
      <c r="E6" s="6" t="s">
        <v>34</v>
      </c>
      <c r="F6" s="11" t="s">
        <v>13</v>
      </c>
    </row>
    <row r="7" spans="1:6" ht="15.75" x14ac:dyDescent="0.25">
      <c r="A7" s="5" t="s">
        <v>21</v>
      </c>
      <c r="B7" s="5">
        <v>6</v>
      </c>
      <c r="C7" s="5" t="s">
        <v>27</v>
      </c>
      <c r="D7" s="28" t="s">
        <v>36</v>
      </c>
      <c r="E7" s="6" t="s">
        <v>34</v>
      </c>
      <c r="F7" s="11" t="s">
        <v>12</v>
      </c>
    </row>
    <row r="8" spans="1:6" ht="15.75" x14ac:dyDescent="0.25">
      <c r="A8" s="5" t="s">
        <v>21</v>
      </c>
      <c r="B8" s="5">
        <v>7</v>
      </c>
      <c r="C8" s="5" t="s">
        <v>28</v>
      </c>
      <c r="D8" s="28" t="s">
        <v>36</v>
      </c>
      <c r="E8" s="6" t="s">
        <v>34</v>
      </c>
      <c r="F8" s="11" t="s">
        <v>12</v>
      </c>
    </row>
    <row r="9" spans="1:6" ht="15.75" x14ac:dyDescent="0.25">
      <c r="A9" s="5" t="s">
        <v>21</v>
      </c>
      <c r="B9" s="5">
        <v>8</v>
      </c>
      <c r="C9" s="5" t="s">
        <v>29</v>
      </c>
      <c r="D9" s="28" t="s">
        <v>36</v>
      </c>
      <c r="E9" s="6" t="s">
        <v>34</v>
      </c>
      <c r="F9" s="11" t="s">
        <v>11</v>
      </c>
    </row>
    <row r="10" spans="1:6" ht="15.75" x14ac:dyDescent="0.25">
      <c r="A10" s="5" t="s">
        <v>21</v>
      </c>
      <c r="B10" s="5">
        <v>9</v>
      </c>
      <c r="C10" s="5" t="s">
        <v>30</v>
      </c>
      <c r="D10" s="28" t="s">
        <v>67</v>
      </c>
      <c r="E10" s="6" t="s">
        <v>34</v>
      </c>
      <c r="F10" s="11" t="s">
        <v>11</v>
      </c>
    </row>
    <row r="11" spans="1:6" ht="15.75" x14ac:dyDescent="0.25">
      <c r="A11" s="5" t="s">
        <v>21</v>
      </c>
      <c r="B11" s="5">
        <v>10</v>
      </c>
      <c r="C11" s="5" t="s">
        <v>31</v>
      </c>
      <c r="D11" s="28" t="s">
        <v>67</v>
      </c>
      <c r="E11" s="6" t="s">
        <v>34</v>
      </c>
      <c r="F11" s="11" t="s">
        <v>11</v>
      </c>
    </row>
    <row r="12" spans="1:6" x14ac:dyDescent="0.25">
      <c r="F12" s="12"/>
    </row>
  </sheetData>
  <sheetProtection algorithmName="SHA-512" hashValue="gct+mDQEMQn2dpIt0ngSvthQiXcdCDXVzwHS50e8sQ7HonOxhJ1LZktGYHR2c5qRgQkrCWDCx7hLWWMRrBZOPg==" saltValue="Q3+iJP4q3EqeumVEb6dS/w==" spinCount="100000" sheet="1" objects="1" scenarios="1"/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E6B0-6899-48EB-979C-B065B03D85EE}">
  <sheetPr>
    <tabColor theme="8" tint="-0.249977111117893"/>
  </sheetPr>
  <dimension ref="A1:AB174"/>
  <sheetViews>
    <sheetView topLeftCell="L1" workbookViewId="0">
      <selection activeCell="T6" sqref="T6"/>
    </sheetView>
  </sheetViews>
  <sheetFormatPr baseColWidth="10" defaultRowHeight="15" x14ac:dyDescent="0.25"/>
  <cols>
    <col min="2" max="2" width="23.85546875" bestFit="1" customWidth="1"/>
    <col min="13" max="13" width="12.85546875" bestFit="1" customWidth="1"/>
    <col min="14" max="14" width="12.140625" bestFit="1" customWidth="1"/>
    <col min="16" max="16" width="15.28515625" bestFit="1" customWidth="1"/>
    <col min="17" max="17" width="21" bestFit="1" customWidth="1"/>
    <col min="18" max="18" width="21" customWidth="1"/>
    <col min="19" max="19" width="33.140625" customWidth="1"/>
    <col min="20" max="20" width="35.140625" style="13" bestFit="1" customWidth="1"/>
    <col min="21" max="21" width="31.140625" bestFit="1" customWidth="1"/>
    <col min="22" max="22" width="21.28515625" customWidth="1"/>
    <col min="23" max="23" width="46.28515625" customWidth="1"/>
    <col min="24" max="24" width="24.7109375" style="13" bestFit="1" customWidth="1"/>
    <col min="25" max="25" width="18.42578125" bestFit="1" customWidth="1"/>
    <col min="26" max="26" width="16.42578125" bestFit="1" customWidth="1"/>
    <col min="27" max="27" width="57.28515625" style="20" customWidth="1"/>
  </cols>
  <sheetData>
    <row r="1" spans="1:28" s="1" customFormat="1" ht="15.75" x14ac:dyDescent="0.25">
      <c r="T1" s="17"/>
      <c r="X1" s="17"/>
      <c r="AA1" s="19"/>
    </row>
    <row r="2" spans="1:28" s="1" customFormat="1" ht="15.75" x14ac:dyDescent="0.25">
      <c r="T2" s="17"/>
      <c r="X2" s="17"/>
      <c r="AA2" s="19"/>
    </row>
    <row r="3" spans="1:28" s="1" customFormat="1" ht="15.75" x14ac:dyDescent="0.25">
      <c r="T3" s="17"/>
      <c r="X3" s="17"/>
      <c r="AA3" s="19"/>
    </row>
    <row r="4" spans="1:28" s="1" customFormat="1" ht="15.75" x14ac:dyDescent="0.25">
      <c r="M4" s="16"/>
      <c r="T4" s="17"/>
      <c r="X4" s="17"/>
      <c r="AA4" s="19"/>
    </row>
    <row r="5" spans="1:28" s="1" customFormat="1" ht="15.75" x14ac:dyDescent="0.25">
      <c r="A5" s="36" t="s">
        <v>0</v>
      </c>
      <c r="B5" s="37" t="s">
        <v>1</v>
      </c>
      <c r="C5" s="37" t="s">
        <v>72</v>
      </c>
      <c r="D5" s="37" t="s">
        <v>73</v>
      </c>
      <c r="E5" s="41" t="s">
        <v>22</v>
      </c>
      <c r="F5" s="41" t="s">
        <v>23</v>
      </c>
      <c r="G5" s="41" t="s">
        <v>24</v>
      </c>
      <c r="H5" s="41" t="s">
        <v>25</v>
      </c>
      <c r="I5" s="41" t="s">
        <v>26</v>
      </c>
      <c r="J5" s="41" t="s">
        <v>27</v>
      </c>
      <c r="K5" s="41" t="s">
        <v>28</v>
      </c>
      <c r="L5" s="41" t="s">
        <v>29</v>
      </c>
      <c r="M5" s="41" t="s">
        <v>30</v>
      </c>
      <c r="N5" s="41" t="s">
        <v>31</v>
      </c>
      <c r="O5" s="42" t="s">
        <v>76</v>
      </c>
      <c r="P5" s="42" t="s">
        <v>70</v>
      </c>
      <c r="Q5" s="43" t="s">
        <v>69</v>
      </c>
      <c r="R5" s="37" t="s">
        <v>68</v>
      </c>
      <c r="S5" s="37" t="s">
        <v>60</v>
      </c>
      <c r="T5" s="44" t="s">
        <v>37</v>
      </c>
      <c r="U5" s="43" t="s">
        <v>74</v>
      </c>
      <c r="V5" s="37" t="s">
        <v>68</v>
      </c>
      <c r="W5" s="37" t="s">
        <v>75</v>
      </c>
      <c r="X5" s="44" t="s">
        <v>36</v>
      </c>
      <c r="Y5" s="43" t="s">
        <v>50</v>
      </c>
      <c r="Z5" s="37" t="s">
        <v>68</v>
      </c>
      <c r="AA5" s="45" t="s">
        <v>75</v>
      </c>
      <c r="AB5" s="46"/>
    </row>
    <row r="6" spans="1:28" s="25" customFormat="1" ht="60" x14ac:dyDescent="0.25">
      <c r="A6" s="30" t="str">
        <f>IF('Prueba 1º Español'!A14="","",'Prueba 1º Español'!A14)</f>
        <v/>
      </c>
      <c r="B6" s="30" t="str">
        <f>IF('Prueba 1º Español'!B14="","",'Prueba 1º Español'!B14)</f>
        <v/>
      </c>
      <c r="C6" s="30" t="str">
        <f>IF('Prueba 1º Español'!C14="","",'Prueba 1º Español'!C14)</f>
        <v/>
      </c>
      <c r="D6" s="30" t="str">
        <f>IF('Prueba 1º Español'!D14="","",'Prueba 1º Español'!D14)</f>
        <v/>
      </c>
      <c r="E6" s="6" t="str">
        <f>IF('Prueba 1º Español'!E14="","",IF('Prueba 1º Español'!E14=VLOOKUP(TABLA_PUNTUACION!E$5,TABLA_ESPECIFICACIONES!$C:$F,4,FALSE),1,0))</f>
        <v/>
      </c>
      <c r="F6" s="6" t="str">
        <f>IF('Prueba 1º Español'!F14="","",IF('Prueba 1º Español'!F14=VLOOKUP(TABLA_PUNTUACION!F$5,TABLA_ESPECIFICACIONES!$C:$F,4,FALSE),1,0))</f>
        <v/>
      </c>
      <c r="G6" s="6" t="str">
        <f>IF('Prueba 1º Español'!G14="","",IF('Prueba 1º Español'!G14=VLOOKUP(TABLA_PUNTUACION!G$5,TABLA_ESPECIFICACIONES!$C:$F,4,FALSE),1,0))</f>
        <v/>
      </c>
      <c r="H6" s="6" t="str">
        <f>IF('Prueba 1º Español'!H14="","",IF('Prueba 1º Español'!H14=VLOOKUP(TABLA_PUNTUACION!H$5,TABLA_ESPECIFICACIONES!$C:$F,4,FALSE),1,0))</f>
        <v/>
      </c>
      <c r="I6" s="6" t="str">
        <f>IF('Prueba 1º Español'!I14="","",IF('Prueba 1º Español'!I14=VLOOKUP(TABLA_PUNTUACION!I$5,TABLA_ESPECIFICACIONES!$C:$F,4,FALSE),1,0))</f>
        <v/>
      </c>
      <c r="J6" s="6" t="str">
        <f>IF('Prueba 1º Español'!J14="","",IF('Prueba 1º Español'!J14=VLOOKUP(TABLA_PUNTUACION!J$5,TABLA_ESPECIFICACIONES!$C:$F,4,FALSE),1,0))</f>
        <v/>
      </c>
      <c r="K6" s="6" t="str">
        <f>IF('Prueba 1º Español'!K14="","",IF('Prueba 1º Español'!K14=VLOOKUP(TABLA_PUNTUACION!K$5,TABLA_ESPECIFICACIONES!$C:$F,4,FALSE),1,0))</f>
        <v/>
      </c>
      <c r="L6" s="6" t="str">
        <f>IF('Prueba 1º Español'!L14="","",IF('Prueba 1º Español'!L14=VLOOKUP(TABLA_PUNTUACION!L$5,TABLA_ESPECIFICACIONES!$C:$F,4,FALSE),1,0))</f>
        <v/>
      </c>
      <c r="M6" s="6" t="str">
        <f>IF('Prueba 1º Español'!M14="","",IF('Prueba 1º Español'!M14=VLOOKUP(TABLA_PUNTUACION!M$5,TABLA_ESPECIFICACIONES!$C:$F,4,FALSE),1,0))</f>
        <v/>
      </c>
      <c r="N6" s="6" t="str">
        <f>IF('Prueba 1º Español'!N14="","",IF('Prueba 1º Español'!N14=VLOOKUP(TABLA_PUNTUACION!N$5,TABLA_ESPECIFICACIONES!$C:$F,4,FALSE),1,0))</f>
        <v/>
      </c>
      <c r="O6" s="6">
        <f>'TABLA_NIVEL DE LOGRO'!$C$6</f>
        <v>6</v>
      </c>
      <c r="P6" s="6" t="str">
        <f>IF(COUNT(E6:N6)&lt;&gt;10,"",SUM(E6:N6))</f>
        <v/>
      </c>
      <c r="Q6" s="6" t="str">
        <f>IF(TABLA_PUNTUACION!P6="","",_xlfn.CONCAT("Logró ",TABLA_PUNTUACION!P6," de "&amp;'TABLA_NIVEL DE LOGRO'!$C$7&amp;" puntos"))</f>
        <v/>
      </c>
      <c r="R6" s="6" t="str">
        <f>IF(P6="","",IF(P6&lt;O6,0,1))</f>
        <v/>
      </c>
      <c r="S6" s="31" t="str">
        <f>IF(P6="","",IF(R6=0,'TABLA_NIVEL DE LOGRO'!$D$5,'TABLA_NIVEL DE LOGRO'!$D$6))</f>
        <v/>
      </c>
      <c r="T6" s="18" t="str">
        <f>IF(COUNT(I6,M6,N6)&lt;&gt;3,"",SUM(I6,M6,N6))</f>
        <v/>
      </c>
      <c r="U6" s="6" t="str">
        <f>IF(T6="","",_xlfn.CONCAT("Logró ",T6," de "&amp;'TABLA_NIVEL DE LOGRO'!$I$5&amp;" puntos"))</f>
        <v/>
      </c>
      <c r="V6" s="6" t="str">
        <f>IF(T6="","",IF(T6&lt;'TABLA_NIVEL DE LOGRO'!$J$5,0,1))</f>
        <v/>
      </c>
      <c r="W6" s="31" t="str">
        <f>IF(V6="","",IF(V6=0,'TABLA_NIVEL DE LOGRO'!$L$5,'TABLA_NIVEL DE LOGRO'!$K$5))</f>
        <v/>
      </c>
      <c r="X6" s="18" t="str">
        <f>IF(COUNT(E6,F6,L6,K6,J6,H6,G6)&lt;&gt;7,"",SUM(E6,F6,L6,K6,J6,H6,G6))</f>
        <v/>
      </c>
      <c r="Y6" s="6" t="str">
        <f>IF(X6="","",_xlfn.CONCAT("Logró ",X6," de "&amp;'TABLA_NIVEL DE LOGRO'!$I$6&amp;" puntos"))</f>
        <v/>
      </c>
      <c r="Z6" s="6" t="str">
        <f>IF(X6="","",IF(X6&lt;'TABLA_NIVEL DE LOGRO'!$J$6,0,1))</f>
        <v/>
      </c>
      <c r="AA6" s="31" t="str">
        <f>IF(Z6="","",IF(Z6=0,'TABLA_NIVEL DE LOGRO'!$L$6,'TABLA_NIVEL DE LOGRO'!$K$6))</f>
        <v/>
      </c>
    </row>
    <row r="7" spans="1:28" s="25" customFormat="1" ht="60" x14ac:dyDescent="0.25">
      <c r="A7" s="30" t="str">
        <f>IF('Prueba 1º Español'!A15="","",'Prueba 1º Español'!A15)</f>
        <v/>
      </c>
      <c r="B7" s="30" t="str">
        <f>IF('Prueba 1º Español'!B15="","",'Prueba 1º Español'!B15)</f>
        <v/>
      </c>
      <c r="C7" s="30" t="str">
        <f>IF('Prueba 1º Español'!C15="","",'Prueba 1º Español'!C15)</f>
        <v/>
      </c>
      <c r="D7" s="30" t="str">
        <f>IF('Prueba 1º Español'!D15="","",'Prueba 1º Español'!D15)</f>
        <v/>
      </c>
      <c r="E7" s="6" t="str">
        <f>IF('Prueba 1º Español'!E15="","",IF('Prueba 1º Español'!E15=VLOOKUP(TABLA_PUNTUACION!E$5,TABLA_ESPECIFICACIONES!$C:$F,4,FALSE),1,0))</f>
        <v/>
      </c>
      <c r="F7" s="6" t="str">
        <f>IF('Prueba 1º Español'!F15="","",IF('Prueba 1º Español'!F15=VLOOKUP(TABLA_PUNTUACION!F$5,TABLA_ESPECIFICACIONES!$C:$F,4,FALSE),1,0))</f>
        <v/>
      </c>
      <c r="G7" s="6" t="str">
        <f>IF('Prueba 1º Español'!G15="","",IF('Prueba 1º Español'!G15=VLOOKUP(TABLA_PUNTUACION!G$5,TABLA_ESPECIFICACIONES!$C:$F,4,FALSE),1,0))</f>
        <v/>
      </c>
      <c r="H7" s="6" t="str">
        <f>IF('Prueba 1º Español'!H15="","",IF('Prueba 1º Español'!H15=VLOOKUP(TABLA_PUNTUACION!H$5,TABLA_ESPECIFICACIONES!$C:$F,4,FALSE),1,0))</f>
        <v/>
      </c>
      <c r="I7" s="6" t="str">
        <f>IF('Prueba 1º Español'!I15="","",IF('Prueba 1º Español'!I15=VLOOKUP(TABLA_PUNTUACION!I$5,TABLA_ESPECIFICACIONES!$C:$F,4,FALSE),1,0))</f>
        <v/>
      </c>
      <c r="J7" s="6" t="str">
        <f>IF('Prueba 1º Español'!J15="","",IF('Prueba 1º Español'!J15=VLOOKUP(TABLA_PUNTUACION!J$5,TABLA_ESPECIFICACIONES!$C:$F,4,FALSE),1,0))</f>
        <v/>
      </c>
      <c r="K7" s="6" t="str">
        <f>IF('Prueba 1º Español'!K15="","",IF('Prueba 1º Español'!K15=VLOOKUP(TABLA_PUNTUACION!K$5,TABLA_ESPECIFICACIONES!$C:$F,4,FALSE),1,0))</f>
        <v/>
      </c>
      <c r="L7" s="6" t="str">
        <f>IF('Prueba 1º Español'!L15="","",IF('Prueba 1º Español'!L15=VLOOKUP(TABLA_PUNTUACION!L$5,TABLA_ESPECIFICACIONES!$C:$F,4,FALSE),1,0))</f>
        <v/>
      </c>
      <c r="M7" s="6" t="str">
        <f>IF('Prueba 1º Español'!M15="","",IF('Prueba 1º Español'!M15=VLOOKUP(TABLA_PUNTUACION!M$5,TABLA_ESPECIFICACIONES!$C:$F,4,FALSE),1,0))</f>
        <v/>
      </c>
      <c r="N7" s="6" t="str">
        <f>IF('Prueba 1º Español'!N15="","",IF('Prueba 1º Español'!N15=VLOOKUP(TABLA_PUNTUACION!N$5,TABLA_ESPECIFICACIONES!$C:$F,4,FALSE),1,0))</f>
        <v/>
      </c>
      <c r="O7" s="6">
        <f>'TABLA_NIVEL DE LOGRO'!$C$6</f>
        <v>6</v>
      </c>
      <c r="P7" s="6" t="str">
        <f t="shared" ref="P7:P50" si="0">IF(COUNT(E7:N7)&lt;&gt;10,"",SUM(E7:N7))</f>
        <v/>
      </c>
      <c r="Q7" s="6" t="str">
        <f>IF(TABLA_PUNTUACION!P7="","",_xlfn.CONCAT("Logró ",TABLA_PUNTUACION!P7," de "&amp;'TABLA_NIVEL DE LOGRO'!$C$7&amp;" puntos"))</f>
        <v/>
      </c>
      <c r="R7" s="6" t="str">
        <f t="shared" ref="R7:R50" si="1">IF(P7="","",IF(P7&lt;O7,0,1))</f>
        <v/>
      </c>
      <c r="S7" s="31" t="str">
        <f>IF(P7="","",IF(R7=0,'TABLA_NIVEL DE LOGRO'!$D$5,'TABLA_NIVEL DE LOGRO'!$D$6))</f>
        <v/>
      </c>
      <c r="T7" s="18" t="str">
        <f t="shared" ref="T7:T50" si="2">IF(COUNT(I7,M7,N7)&lt;&gt;3,"",SUM(I7,M7,N7))</f>
        <v/>
      </c>
      <c r="U7" s="6" t="str">
        <f>IF(T7="","",_xlfn.CONCAT("Logró ",T7," de "&amp;'TABLA_NIVEL DE LOGRO'!$I$5&amp;" puntos"))</f>
        <v/>
      </c>
      <c r="V7" s="6" t="str">
        <f>IF(T7="","",IF(T7&lt;'TABLA_NIVEL DE LOGRO'!$J$5,0,1))</f>
        <v/>
      </c>
      <c r="W7" s="31" t="str">
        <f>IF(V7="","",IF(V7=0,'TABLA_NIVEL DE LOGRO'!$L$5,'TABLA_NIVEL DE LOGRO'!$K$5))</f>
        <v/>
      </c>
      <c r="X7" s="18" t="str">
        <f t="shared" ref="X7:X50" si="3">IF(COUNT(E7,F7,L7,K7,J7,H7,G7)&lt;&gt;7,"",SUM(E7,F7,L7,K7,J7,H7,G7))</f>
        <v/>
      </c>
      <c r="Y7" s="6" t="str">
        <f>IF(X7="","",_xlfn.CONCAT("Logró ",X7," de "&amp;'TABLA_NIVEL DE LOGRO'!$I$6&amp;" puntos"))</f>
        <v/>
      </c>
      <c r="Z7" s="6" t="str">
        <f>IF(X7="","",IF(X7&lt;'TABLA_NIVEL DE LOGRO'!$J$6,0,1))</f>
        <v/>
      </c>
      <c r="AA7" s="31" t="str">
        <f>IF(Z7="","",IF(Z7=0,'TABLA_NIVEL DE LOGRO'!$L$6,'TABLA_NIVEL DE LOGRO'!$K$6))</f>
        <v/>
      </c>
    </row>
    <row r="8" spans="1:28" s="25" customFormat="1" ht="60" x14ac:dyDescent="0.25">
      <c r="A8" s="30" t="str">
        <f>IF('Prueba 1º Español'!A16="","",'Prueba 1º Español'!A16)</f>
        <v/>
      </c>
      <c r="B8" s="30" t="str">
        <f>IF('Prueba 1º Español'!B16="","",'Prueba 1º Español'!B16)</f>
        <v/>
      </c>
      <c r="C8" s="30" t="str">
        <f>IF('Prueba 1º Español'!C16="","",'Prueba 1º Español'!C16)</f>
        <v/>
      </c>
      <c r="D8" s="30" t="str">
        <f>IF('Prueba 1º Español'!D16="","",'Prueba 1º Español'!D16)</f>
        <v/>
      </c>
      <c r="E8" s="6" t="str">
        <f>IF('Prueba 1º Español'!E16="","",IF('Prueba 1º Español'!E16=VLOOKUP(TABLA_PUNTUACION!E$5,TABLA_ESPECIFICACIONES!$C:$F,4,FALSE),1,0))</f>
        <v/>
      </c>
      <c r="F8" s="6" t="str">
        <f>IF('Prueba 1º Español'!F16="","",IF('Prueba 1º Español'!F16=VLOOKUP(TABLA_PUNTUACION!F$5,TABLA_ESPECIFICACIONES!$C:$F,4,FALSE),1,0))</f>
        <v/>
      </c>
      <c r="G8" s="6" t="str">
        <f>IF('Prueba 1º Español'!G16="","",IF('Prueba 1º Español'!G16=VLOOKUP(TABLA_PUNTUACION!G$5,TABLA_ESPECIFICACIONES!$C:$F,4,FALSE),1,0))</f>
        <v/>
      </c>
      <c r="H8" s="6" t="str">
        <f>IF('Prueba 1º Español'!H16="","",IF('Prueba 1º Español'!H16=VLOOKUP(TABLA_PUNTUACION!H$5,TABLA_ESPECIFICACIONES!$C:$F,4,FALSE),1,0))</f>
        <v/>
      </c>
      <c r="I8" s="6" t="str">
        <f>IF('Prueba 1º Español'!I16="","",IF('Prueba 1º Español'!I16=VLOOKUP(TABLA_PUNTUACION!I$5,TABLA_ESPECIFICACIONES!$C:$F,4,FALSE),1,0))</f>
        <v/>
      </c>
      <c r="J8" s="6" t="str">
        <f>IF('Prueba 1º Español'!J16="","",IF('Prueba 1º Español'!J16=VLOOKUP(TABLA_PUNTUACION!J$5,TABLA_ESPECIFICACIONES!$C:$F,4,FALSE),1,0))</f>
        <v/>
      </c>
      <c r="K8" s="6" t="str">
        <f>IF('Prueba 1º Español'!K16="","",IF('Prueba 1º Español'!K16=VLOOKUP(TABLA_PUNTUACION!K$5,TABLA_ESPECIFICACIONES!$C:$F,4,FALSE),1,0))</f>
        <v/>
      </c>
      <c r="L8" s="6" t="str">
        <f>IF('Prueba 1º Español'!L16="","",IF('Prueba 1º Español'!L16=VLOOKUP(TABLA_PUNTUACION!L$5,TABLA_ESPECIFICACIONES!$C:$F,4,FALSE),1,0))</f>
        <v/>
      </c>
      <c r="M8" s="6" t="str">
        <f>IF('Prueba 1º Español'!M16="","",IF('Prueba 1º Español'!M16=VLOOKUP(TABLA_PUNTUACION!M$5,TABLA_ESPECIFICACIONES!$C:$F,4,FALSE),1,0))</f>
        <v/>
      </c>
      <c r="N8" s="6" t="str">
        <f>IF('Prueba 1º Español'!N16="","",IF('Prueba 1º Español'!N16=VLOOKUP(TABLA_PUNTUACION!N$5,TABLA_ESPECIFICACIONES!$C:$F,4,FALSE),1,0))</f>
        <v/>
      </c>
      <c r="O8" s="6">
        <f>'TABLA_NIVEL DE LOGRO'!$C$6</f>
        <v>6</v>
      </c>
      <c r="P8" s="6" t="str">
        <f t="shared" si="0"/>
        <v/>
      </c>
      <c r="Q8" s="6" t="str">
        <f>IF(TABLA_PUNTUACION!P8="","",_xlfn.CONCAT("Logró ",TABLA_PUNTUACION!P8," de "&amp;'TABLA_NIVEL DE LOGRO'!$C$7&amp;" puntos"))</f>
        <v/>
      </c>
      <c r="R8" s="6" t="str">
        <f t="shared" si="1"/>
        <v/>
      </c>
      <c r="S8" s="31" t="str">
        <f>IF(P8="","",IF(R8=0,'TABLA_NIVEL DE LOGRO'!$D$5,'TABLA_NIVEL DE LOGRO'!$D$6))</f>
        <v/>
      </c>
      <c r="T8" s="18" t="str">
        <f t="shared" si="2"/>
        <v/>
      </c>
      <c r="U8" s="6" t="str">
        <f>IF(T8="","",_xlfn.CONCAT("Logró ",T8," de "&amp;'TABLA_NIVEL DE LOGRO'!$I$5&amp;" puntos"))</f>
        <v/>
      </c>
      <c r="V8" s="6" t="str">
        <f>IF(T8="","",IF(T8&lt;'TABLA_NIVEL DE LOGRO'!$J$5,0,1))</f>
        <v/>
      </c>
      <c r="W8" s="31" t="str">
        <f>IF(V8="","",IF(V8=0,'TABLA_NIVEL DE LOGRO'!$L$5,'TABLA_NIVEL DE LOGRO'!$K$5))</f>
        <v/>
      </c>
      <c r="X8" s="18" t="str">
        <f t="shared" si="3"/>
        <v/>
      </c>
      <c r="Y8" s="6" t="str">
        <f>IF(X8="","",_xlfn.CONCAT("Logró ",X8," de "&amp;'TABLA_NIVEL DE LOGRO'!$I$6&amp;" puntos"))</f>
        <v/>
      </c>
      <c r="Z8" s="6" t="str">
        <f>IF(X8="","",IF(X8&lt;'TABLA_NIVEL DE LOGRO'!$J$6,0,1))</f>
        <v/>
      </c>
      <c r="AA8" s="31" t="str">
        <f>IF(Z8="","",IF(Z8=0,'TABLA_NIVEL DE LOGRO'!$L$6,'TABLA_NIVEL DE LOGRO'!$K$6))</f>
        <v/>
      </c>
    </row>
    <row r="9" spans="1:28" s="25" customFormat="1" ht="60" x14ac:dyDescent="0.25">
      <c r="A9" s="30" t="str">
        <f>IF('Prueba 1º Español'!A17="","",'Prueba 1º Español'!A17)</f>
        <v/>
      </c>
      <c r="B9" s="30" t="str">
        <f>IF('Prueba 1º Español'!B17="","",'Prueba 1º Español'!B17)</f>
        <v/>
      </c>
      <c r="C9" s="30" t="str">
        <f>IF('Prueba 1º Español'!C17="","",'Prueba 1º Español'!C17)</f>
        <v/>
      </c>
      <c r="D9" s="30" t="str">
        <f>IF('Prueba 1º Español'!D17="","",'Prueba 1º Español'!D17)</f>
        <v/>
      </c>
      <c r="E9" s="6" t="str">
        <f>IF('Prueba 1º Español'!E17="","",IF('Prueba 1º Español'!E17=VLOOKUP(TABLA_PUNTUACION!E$5,TABLA_ESPECIFICACIONES!$C:$F,4,FALSE),1,0))</f>
        <v/>
      </c>
      <c r="F9" s="6" t="str">
        <f>IF('Prueba 1º Español'!F17="","",IF('Prueba 1º Español'!F17=VLOOKUP(TABLA_PUNTUACION!F$5,TABLA_ESPECIFICACIONES!$C:$F,4,FALSE),1,0))</f>
        <v/>
      </c>
      <c r="G9" s="6" t="str">
        <f>IF('Prueba 1º Español'!G17="","",IF('Prueba 1º Español'!G17=VLOOKUP(TABLA_PUNTUACION!G$5,TABLA_ESPECIFICACIONES!$C:$F,4,FALSE),1,0))</f>
        <v/>
      </c>
      <c r="H9" s="6" t="str">
        <f>IF('Prueba 1º Español'!H17="","",IF('Prueba 1º Español'!H17=VLOOKUP(TABLA_PUNTUACION!H$5,TABLA_ESPECIFICACIONES!$C:$F,4,FALSE),1,0))</f>
        <v/>
      </c>
      <c r="I9" s="6" t="str">
        <f>IF('Prueba 1º Español'!I17="","",IF('Prueba 1º Español'!I17=VLOOKUP(TABLA_PUNTUACION!I$5,TABLA_ESPECIFICACIONES!$C:$F,4,FALSE),1,0))</f>
        <v/>
      </c>
      <c r="J9" s="6" t="str">
        <f>IF('Prueba 1º Español'!J17="","",IF('Prueba 1º Español'!J17=VLOOKUP(TABLA_PUNTUACION!J$5,TABLA_ESPECIFICACIONES!$C:$F,4,FALSE),1,0))</f>
        <v/>
      </c>
      <c r="K9" s="6" t="str">
        <f>IF('Prueba 1º Español'!K17="","",IF('Prueba 1º Español'!K17=VLOOKUP(TABLA_PUNTUACION!K$5,TABLA_ESPECIFICACIONES!$C:$F,4,FALSE),1,0))</f>
        <v/>
      </c>
      <c r="L9" s="6" t="str">
        <f>IF('Prueba 1º Español'!L17="","",IF('Prueba 1º Español'!L17=VLOOKUP(TABLA_PUNTUACION!L$5,TABLA_ESPECIFICACIONES!$C:$F,4,FALSE),1,0))</f>
        <v/>
      </c>
      <c r="M9" s="6" t="str">
        <f>IF('Prueba 1º Español'!M17="","",IF('Prueba 1º Español'!M17=VLOOKUP(TABLA_PUNTUACION!M$5,TABLA_ESPECIFICACIONES!$C:$F,4,FALSE),1,0))</f>
        <v/>
      </c>
      <c r="N9" s="6" t="str">
        <f>IF('Prueba 1º Español'!N17="","",IF('Prueba 1º Español'!N17=VLOOKUP(TABLA_PUNTUACION!N$5,TABLA_ESPECIFICACIONES!$C:$F,4,FALSE),1,0))</f>
        <v/>
      </c>
      <c r="O9" s="6">
        <f>'TABLA_NIVEL DE LOGRO'!$C$6</f>
        <v>6</v>
      </c>
      <c r="P9" s="6" t="str">
        <f t="shared" si="0"/>
        <v/>
      </c>
      <c r="Q9" s="6" t="str">
        <f>IF(TABLA_PUNTUACION!P9="","",_xlfn.CONCAT("Logró ",TABLA_PUNTUACION!P9," de "&amp;'TABLA_NIVEL DE LOGRO'!$C$7&amp;" puntos"))</f>
        <v/>
      </c>
      <c r="R9" s="6" t="str">
        <f t="shared" si="1"/>
        <v/>
      </c>
      <c r="S9" s="31" t="str">
        <f>IF(P9="","",IF(R9=0,'TABLA_NIVEL DE LOGRO'!$D$5,'TABLA_NIVEL DE LOGRO'!$D$6))</f>
        <v/>
      </c>
      <c r="T9" s="18" t="str">
        <f t="shared" si="2"/>
        <v/>
      </c>
      <c r="U9" s="6" t="str">
        <f>IF(T9="","",_xlfn.CONCAT("Logró ",T9," de "&amp;'TABLA_NIVEL DE LOGRO'!$I$5&amp;" puntos"))</f>
        <v/>
      </c>
      <c r="V9" s="6" t="str">
        <f>IF(T9="","",IF(T9&lt;'TABLA_NIVEL DE LOGRO'!$J$5,0,1))</f>
        <v/>
      </c>
      <c r="W9" s="31" t="str">
        <f>IF(V9="","",IF(V9=0,'TABLA_NIVEL DE LOGRO'!$L$5,'TABLA_NIVEL DE LOGRO'!$K$5))</f>
        <v/>
      </c>
      <c r="X9" s="18" t="str">
        <f t="shared" si="3"/>
        <v/>
      </c>
      <c r="Y9" s="6" t="str">
        <f>IF(X9="","",_xlfn.CONCAT("Logró ",X9," de "&amp;'TABLA_NIVEL DE LOGRO'!$I$6&amp;" puntos"))</f>
        <v/>
      </c>
      <c r="Z9" s="6" t="str">
        <f>IF(X9="","",IF(X9&lt;'TABLA_NIVEL DE LOGRO'!$J$6,0,1))</f>
        <v/>
      </c>
      <c r="AA9" s="31" t="str">
        <f>IF(Z9="","",IF(Z9=0,'TABLA_NIVEL DE LOGRO'!$L$6,'TABLA_NIVEL DE LOGRO'!$K$6))</f>
        <v/>
      </c>
    </row>
    <row r="10" spans="1:28" s="25" customFormat="1" ht="60" x14ac:dyDescent="0.25">
      <c r="A10" s="30" t="str">
        <f>IF('Prueba 1º Español'!A18="","",'Prueba 1º Español'!A18)</f>
        <v/>
      </c>
      <c r="B10" s="30" t="str">
        <f>IF('Prueba 1º Español'!B18="","",'Prueba 1º Español'!B18)</f>
        <v/>
      </c>
      <c r="C10" s="30" t="str">
        <f>IF('Prueba 1º Español'!C18="","",'Prueba 1º Español'!C18)</f>
        <v/>
      </c>
      <c r="D10" s="30" t="str">
        <f>IF('Prueba 1º Español'!D18="","",'Prueba 1º Español'!D18)</f>
        <v/>
      </c>
      <c r="E10" s="6" t="str">
        <f>IF('Prueba 1º Español'!E18="","",IF('Prueba 1º Español'!E18=VLOOKUP(TABLA_PUNTUACION!E$5,TABLA_ESPECIFICACIONES!$C:$F,4,FALSE),1,0))</f>
        <v/>
      </c>
      <c r="F10" s="6" t="str">
        <f>IF('Prueba 1º Español'!F18="","",IF('Prueba 1º Español'!F18=VLOOKUP(TABLA_PUNTUACION!F$5,TABLA_ESPECIFICACIONES!$C:$F,4,FALSE),1,0))</f>
        <v/>
      </c>
      <c r="G10" s="6" t="str">
        <f>IF('Prueba 1º Español'!G18="","",IF('Prueba 1º Español'!G18=VLOOKUP(TABLA_PUNTUACION!G$5,TABLA_ESPECIFICACIONES!$C:$F,4,FALSE),1,0))</f>
        <v/>
      </c>
      <c r="H10" s="6" t="str">
        <f>IF('Prueba 1º Español'!H18="","",IF('Prueba 1º Español'!H18=VLOOKUP(TABLA_PUNTUACION!H$5,TABLA_ESPECIFICACIONES!$C:$F,4,FALSE),1,0))</f>
        <v/>
      </c>
      <c r="I10" s="6" t="str">
        <f>IF('Prueba 1º Español'!I18="","",IF('Prueba 1º Español'!I18=VLOOKUP(TABLA_PUNTUACION!I$5,TABLA_ESPECIFICACIONES!$C:$F,4,FALSE),1,0))</f>
        <v/>
      </c>
      <c r="J10" s="6" t="str">
        <f>IF('Prueba 1º Español'!J18="","",IF('Prueba 1º Español'!J18=VLOOKUP(TABLA_PUNTUACION!J$5,TABLA_ESPECIFICACIONES!$C:$F,4,FALSE),1,0))</f>
        <v/>
      </c>
      <c r="K10" s="6" t="str">
        <f>IF('Prueba 1º Español'!K18="","",IF('Prueba 1º Español'!K18=VLOOKUP(TABLA_PUNTUACION!K$5,TABLA_ESPECIFICACIONES!$C:$F,4,FALSE),1,0))</f>
        <v/>
      </c>
      <c r="L10" s="6" t="str">
        <f>IF('Prueba 1º Español'!L18="","",IF('Prueba 1º Español'!L18=VLOOKUP(TABLA_PUNTUACION!L$5,TABLA_ESPECIFICACIONES!$C:$F,4,FALSE),1,0))</f>
        <v/>
      </c>
      <c r="M10" s="6" t="str">
        <f>IF('Prueba 1º Español'!M18="","",IF('Prueba 1º Español'!M18=VLOOKUP(TABLA_PUNTUACION!M$5,TABLA_ESPECIFICACIONES!$C:$F,4,FALSE),1,0))</f>
        <v/>
      </c>
      <c r="N10" s="6" t="str">
        <f>IF('Prueba 1º Español'!N18="","",IF('Prueba 1º Español'!N18=VLOOKUP(TABLA_PUNTUACION!N$5,TABLA_ESPECIFICACIONES!$C:$F,4,FALSE),1,0))</f>
        <v/>
      </c>
      <c r="O10" s="6">
        <f>'TABLA_NIVEL DE LOGRO'!$C$6</f>
        <v>6</v>
      </c>
      <c r="P10" s="6" t="str">
        <f t="shared" si="0"/>
        <v/>
      </c>
      <c r="Q10" s="6" t="str">
        <f>IF(TABLA_PUNTUACION!P10="","",_xlfn.CONCAT("Logró ",TABLA_PUNTUACION!P10," de "&amp;'TABLA_NIVEL DE LOGRO'!$C$7&amp;" puntos"))</f>
        <v/>
      </c>
      <c r="R10" s="6" t="str">
        <f t="shared" si="1"/>
        <v/>
      </c>
      <c r="S10" s="31" t="str">
        <f>IF(P10="","",IF(R10=0,'TABLA_NIVEL DE LOGRO'!$D$5,'TABLA_NIVEL DE LOGRO'!$D$6))</f>
        <v/>
      </c>
      <c r="T10" s="18" t="str">
        <f t="shared" si="2"/>
        <v/>
      </c>
      <c r="U10" s="6" t="str">
        <f>IF(T10="","",_xlfn.CONCAT("Logró ",T10," de "&amp;'TABLA_NIVEL DE LOGRO'!$I$5&amp;" puntos"))</f>
        <v/>
      </c>
      <c r="V10" s="6" t="str">
        <f>IF(T10="","",IF(T10&lt;'TABLA_NIVEL DE LOGRO'!$J$5,0,1))</f>
        <v/>
      </c>
      <c r="W10" s="31" t="str">
        <f>IF(V10="","",IF(V10=0,'TABLA_NIVEL DE LOGRO'!$L$5,'TABLA_NIVEL DE LOGRO'!$K$5))</f>
        <v/>
      </c>
      <c r="X10" s="18" t="str">
        <f t="shared" si="3"/>
        <v/>
      </c>
      <c r="Y10" s="6" t="str">
        <f>IF(X10="","",_xlfn.CONCAT("Logró ",X10," de "&amp;'TABLA_NIVEL DE LOGRO'!$I$6&amp;" puntos"))</f>
        <v/>
      </c>
      <c r="Z10" s="6" t="str">
        <f>IF(X10="","",IF(X10&lt;'TABLA_NIVEL DE LOGRO'!$J$6,0,1))</f>
        <v/>
      </c>
      <c r="AA10" s="31" t="str">
        <f>IF(Z10="","",IF(Z10=0,'TABLA_NIVEL DE LOGRO'!$L$6,'TABLA_NIVEL DE LOGRO'!$K$6))</f>
        <v/>
      </c>
    </row>
    <row r="11" spans="1:28" s="25" customFormat="1" ht="60" x14ac:dyDescent="0.25">
      <c r="A11" s="30" t="str">
        <f>IF('Prueba 1º Español'!A19="","",'Prueba 1º Español'!A19)</f>
        <v/>
      </c>
      <c r="B11" s="30" t="str">
        <f>IF('Prueba 1º Español'!B19="","",'Prueba 1º Español'!B19)</f>
        <v/>
      </c>
      <c r="C11" s="30" t="str">
        <f>IF('Prueba 1º Español'!C19="","",'Prueba 1º Español'!C19)</f>
        <v/>
      </c>
      <c r="D11" s="30" t="str">
        <f>IF('Prueba 1º Español'!D19="","",'Prueba 1º Español'!D19)</f>
        <v/>
      </c>
      <c r="E11" s="6" t="str">
        <f>IF('Prueba 1º Español'!E19="","",IF('Prueba 1º Español'!E19=VLOOKUP(TABLA_PUNTUACION!E$5,TABLA_ESPECIFICACIONES!$C:$F,4,FALSE),1,0))</f>
        <v/>
      </c>
      <c r="F11" s="6" t="str">
        <f>IF('Prueba 1º Español'!F19="","",IF('Prueba 1º Español'!F19=VLOOKUP(TABLA_PUNTUACION!F$5,TABLA_ESPECIFICACIONES!$C:$F,4,FALSE),1,0))</f>
        <v/>
      </c>
      <c r="G11" s="6" t="str">
        <f>IF('Prueba 1º Español'!G19="","",IF('Prueba 1º Español'!G19=VLOOKUP(TABLA_PUNTUACION!G$5,TABLA_ESPECIFICACIONES!$C:$F,4,FALSE),1,0))</f>
        <v/>
      </c>
      <c r="H11" s="6" t="str">
        <f>IF('Prueba 1º Español'!H19="","",IF('Prueba 1º Español'!H19=VLOOKUP(TABLA_PUNTUACION!H$5,TABLA_ESPECIFICACIONES!$C:$F,4,FALSE),1,0))</f>
        <v/>
      </c>
      <c r="I11" s="6" t="str">
        <f>IF('Prueba 1º Español'!I19="","",IF('Prueba 1º Español'!I19=VLOOKUP(TABLA_PUNTUACION!I$5,TABLA_ESPECIFICACIONES!$C:$F,4,FALSE),1,0))</f>
        <v/>
      </c>
      <c r="J11" s="6" t="str">
        <f>IF('Prueba 1º Español'!J19="","",IF('Prueba 1º Español'!J19=VLOOKUP(TABLA_PUNTUACION!J$5,TABLA_ESPECIFICACIONES!$C:$F,4,FALSE),1,0))</f>
        <v/>
      </c>
      <c r="K11" s="6" t="str">
        <f>IF('Prueba 1º Español'!K19="","",IF('Prueba 1º Español'!K19=VLOOKUP(TABLA_PUNTUACION!K$5,TABLA_ESPECIFICACIONES!$C:$F,4,FALSE),1,0))</f>
        <v/>
      </c>
      <c r="L11" s="6" t="str">
        <f>IF('Prueba 1º Español'!L19="","",IF('Prueba 1º Español'!L19=VLOOKUP(TABLA_PUNTUACION!L$5,TABLA_ESPECIFICACIONES!$C:$F,4,FALSE),1,0))</f>
        <v/>
      </c>
      <c r="M11" s="6" t="str">
        <f>IF('Prueba 1º Español'!M19="","",IF('Prueba 1º Español'!M19=VLOOKUP(TABLA_PUNTUACION!M$5,TABLA_ESPECIFICACIONES!$C:$F,4,FALSE),1,0))</f>
        <v/>
      </c>
      <c r="N11" s="6" t="str">
        <f>IF('Prueba 1º Español'!N19="","",IF('Prueba 1º Español'!N19=VLOOKUP(TABLA_PUNTUACION!N$5,TABLA_ESPECIFICACIONES!$C:$F,4,FALSE),1,0))</f>
        <v/>
      </c>
      <c r="O11" s="6">
        <f>'TABLA_NIVEL DE LOGRO'!$C$6</f>
        <v>6</v>
      </c>
      <c r="P11" s="6" t="str">
        <f t="shared" si="0"/>
        <v/>
      </c>
      <c r="Q11" s="6" t="str">
        <f>IF(TABLA_PUNTUACION!P11="","",_xlfn.CONCAT("Logró ",TABLA_PUNTUACION!P11," de "&amp;'TABLA_NIVEL DE LOGRO'!$C$7&amp;" puntos"))</f>
        <v/>
      </c>
      <c r="R11" s="6" t="str">
        <f t="shared" si="1"/>
        <v/>
      </c>
      <c r="S11" s="31" t="str">
        <f>IF(P11="","",IF(R11=0,'TABLA_NIVEL DE LOGRO'!$D$5,'TABLA_NIVEL DE LOGRO'!$D$6))</f>
        <v/>
      </c>
      <c r="T11" s="18" t="str">
        <f t="shared" si="2"/>
        <v/>
      </c>
      <c r="U11" s="6" t="str">
        <f>IF(T11="","",_xlfn.CONCAT("Logró ",T11," de "&amp;'TABLA_NIVEL DE LOGRO'!$I$5&amp;" puntos"))</f>
        <v/>
      </c>
      <c r="V11" s="6" t="str">
        <f>IF(T11="","",IF(T11&lt;'TABLA_NIVEL DE LOGRO'!$J$5,0,1))</f>
        <v/>
      </c>
      <c r="W11" s="31" t="str">
        <f>IF(V11="","",IF(V11=0,'TABLA_NIVEL DE LOGRO'!$L$5,'TABLA_NIVEL DE LOGRO'!$K$5))</f>
        <v/>
      </c>
      <c r="X11" s="18" t="str">
        <f t="shared" si="3"/>
        <v/>
      </c>
      <c r="Y11" s="6" t="str">
        <f>IF(X11="","",_xlfn.CONCAT("Logró ",X11," de "&amp;'TABLA_NIVEL DE LOGRO'!$I$6&amp;" puntos"))</f>
        <v/>
      </c>
      <c r="Z11" s="6" t="str">
        <f>IF(X11="","",IF(X11&lt;'TABLA_NIVEL DE LOGRO'!$J$6,0,1))</f>
        <v/>
      </c>
      <c r="AA11" s="31" t="str">
        <f>IF(Z11="","",IF(Z11=0,'TABLA_NIVEL DE LOGRO'!$L$6,'TABLA_NIVEL DE LOGRO'!$K$6))</f>
        <v/>
      </c>
    </row>
    <row r="12" spans="1:28" s="25" customFormat="1" ht="45" x14ac:dyDescent="0.25">
      <c r="A12" s="30" t="str">
        <f>IF('Prueba 1º Español'!A20="","",'Prueba 1º Español'!A20)</f>
        <v/>
      </c>
      <c r="B12" s="30" t="str">
        <f>IF('Prueba 1º Español'!B20="","",'Prueba 1º Español'!B20)</f>
        <v/>
      </c>
      <c r="C12" s="30" t="str">
        <f>IF('Prueba 1º Español'!C20="","",'Prueba 1º Español'!C20)</f>
        <v/>
      </c>
      <c r="D12" s="30" t="str">
        <f>IF('Prueba 1º Español'!D20="","",'Prueba 1º Español'!D20)</f>
        <v/>
      </c>
      <c r="E12" s="6" t="str">
        <f>IF('Prueba 1º Español'!E20="","",IF('Prueba 1º Español'!E20=VLOOKUP(TABLA_PUNTUACION!E$5,TABLA_ESPECIFICACIONES!$C:$F,4,FALSE),1,0))</f>
        <v/>
      </c>
      <c r="F12" s="6" t="str">
        <f>IF('Prueba 1º Español'!F20="","",IF('Prueba 1º Español'!F20=VLOOKUP(TABLA_PUNTUACION!F$5,TABLA_ESPECIFICACIONES!$C:$F,4,FALSE),1,0))</f>
        <v/>
      </c>
      <c r="G12" s="6" t="str">
        <f>IF('Prueba 1º Español'!G20="","",IF('Prueba 1º Español'!G20=VLOOKUP(TABLA_PUNTUACION!G$5,TABLA_ESPECIFICACIONES!$C:$F,4,FALSE),1,0))</f>
        <v/>
      </c>
      <c r="H12" s="6" t="str">
        <f>IF('Prueba 1º Español'!H20="","",IF('Prueba 1º Español'!H20=VLOOKUP(TABLA_PUNTUACION!H$5,TABLA_ESPECIFICACIONES!$C:$F,4,FALSE),1,0))</f>
        <v/>
      </c>
      <c r="I12" s="6" t="str">
        <f>IF('Prueba 1º Español'!I20="","",IF('Prueba 1º Español'!I20=VLOOKUP(TABLA_PUNTUACION!I$5,TABLA_ESPECIFICACIONES!$C:$F,4,FALSE),1,0))</f>
        <v/>
      </c>
      <c r="J12" s="6" t="str">
        <f>IF('Prueba 1º Español'!J20="","",IF('Prueba 1º Español'!J20=VLOOKUP(TABLA_PUNTUACION!J$5,TABLA_ESPECIFICACIONES!$C:$F,4,FALSE),1,0))</f>
        <v/>
      </c>
      <c r="K12" s="6" t="str">
        <f>IF('Prueba 1º Español'!K20="","",IF('Prueba 1º Español'!K20=VLOOKUP(TABLA_PUNTUACION!K$5,TABLA_ESPECIFICACIONES!$C:$F,4,FALSE),1,0))</f>
        <v/>
      </c>
      <c r="L12" s="6" t="str">
        <f>IF('Prueba 1º Español'!L20="","",IF('Prueba 1º Español'!L20=VLOOKUP(TABLA_PUNTUACION!L$5,TABLA_ESPECIFICACIONES!$C:$F,4,FALSE),1,0))</f>
        <v/>
      </c>
      <c r="M12" s="6" t="str">
        <f>IF('Prueba 1º Español'!M20="","",IF('Prueba 1º Español'!M20=VLOOKUP(TABLA_PUNTUACION!M$5,TABLA_ESPECIFICACIONES!$C:$F,4,FALSE),1,0))</f>
        <v/>
      </c>
      <c r="N12" s="6" t="str">
        <f>IF('Prueba 1º Español'!N20="","",IF('Prueba 1º Español'!N20=VLOOKUP(TABLA_PUNTUACION!N$5,TABLA_ESPECIFICACIONES!$C:$F,4,FALSE),1,0))</f>
        <v/>
      </c>
      <c r="O12" s="6">
        <f>'TABLA_NIVEL DE LOGRO'!$C$6</f>
        <v>6</v>
      </c>
      <c r="P12" s="6" t="str">
        <f t="shared" si="0"/>
        <v/>
      </c>
      <c r="Q12" s="6" t="str">
        <f>IF(TABLA_PUNTUACION!P12="","",_xlfn.CONCAT("Logró ",TABLA_PUNTUACION!P12," de "&amp;'TABLA_NIVEL DE LOGRO'!$C$7&amp;" puntos"))</f>
        <v/>
      </c>
      <c r="R12" s="6" t="str">
        <f t="shared" si="1"/>
        <v/>
      </c>
      <c r="S12" s="31" t="str">
        <f>IF(P12="","",IF(R12=0,'TABLA_NIVEL DE LOGRO'!$D$5,'TABLA_NIVEL DE LOGRO'!$D$6))</f>
        <v/>
      </c>
      <c r="T12" s="18" t="str">
        <f t="shared" si="2"/>
        <v/>
      </c>
      <c r="U12" s="6" t="str">
        <f>IF(T12="","",_xlfn.CONCAT("Logró ",T12," de "&amp;'TABLA_NIVEL DE LOGRO'!$I$5&amp;" puntos"))</f>
        <v/>
      </c>
      <c r="V12" s="6" t="str">
        <f>IF(T12="","",IF(T12&lt;'TABLA_NIVEL DE LOGRO'!$J$5,0,1))</f>
        <v/>
      </c>
      <c r="W12" s="31" t="str">
        <f>IF(V12="","",IF(V12=0,'TABLA_NIVEL DE LOGRO'!$L$5,'TABLA_NIVEL DE LOGRO'!$K$5))</f>
        <v/>
      </c>
      <c r="X12" s="18" t="str">
        <f t="shared" si="3"/>
        <v/>
      </c>
      <c r="Y12" s="6" t="str">
        <f>IF(X12="","",_xlfn.CONCAT("Logró ",X12," de "&amp;'TABLA_NIVEL DE LOGRO'!$I$6&amp;" puntos"))</f>
        <v/>
      </c>
      <c r="Z12" s="6" t="str">
        <f>IF(X12="","",IF(X12&lt;'TABLA_NIVEL DE LOGRO'!$J$6,0,1))</f>
        <v/>
      </c>
      <c r="AA12" s="31" t="str">
        <f>IF(Z12="","",IF(Z12=0,'TABLA_NIVEL DE LOGRO'!$L$6,'TABLA_NIVEL DE LOGRO'!$K$6))</f>
        <v/>
      </c>
    </row>
    <row r="13" spans="1:28" s="25" customFormat="1" ht="45" x14ac:dyDescent="0.25">
      <c r="A13" s="30" t="str">
        <f>IF('Prueba 1º Español'!A21="","",'Prueba 1º Español'!A21)</f>
        <v/>
      </c>
      <c r="B13" s="30" t="str">
        <f>IF('Prueba 1º Español'!B21="","",'Prueba 1º Español'!B21)</f>
        <v/>
      </c>
      <c r="C13" s="30" t="str">
        <f>IF('Prueba 1º Español'!C21="","",'Prueba 1º Español'!C21)</f>
        <v/>
      </c>
      <c r="D13" s="30" t="str">
        <f>IF('Prueba 1º Español'!D21="","",'Prueba 1º Español'!D21)</f>
        <v/>
      </c>
      <c r="E13" s="6" t="str">
        <f>IF('Prueba 1º Español'!E21="","",IF('Prueba 1º Español'!E21=VLOOKUP(TABLA_PUNTUACION!E$5,TABLA_ESPECIFICACIONES!$C:$F,4,FALSE),1,0))</f>
        <v/>
      </c>
      <c r="F13" s="6" t="str">
        <f>IF('Prueba 1º Español'!F21="","",IF('Prueba 1º Español'!F21=VLOOKUP(TABLA_PUNTUACION!F$5,TABLA_ESPECIFICACIONES!$C:$F,4,FALSE),1,0))</f>
        <v/>
      </c>
      <c r="G13" s="6" t="str">
        <f>IF('Prueba 1º Español'!G21="","",IF('Prueba 1º Español'!G21=VLOOKUP(TABLA_PUNTUACION!G$5,TABLA_ESPECIFICACIONES!$C:$F,4,FALSE),1,0))</f>
        <v/>
      </c>
      <c r="H13" s="6" t="str">
        <f>IF('Prueba 1º Español'!H21="","",IF('Prueba 1º Español'!H21=VLOOKUP(TABLA_PUNTUACION!H$5,TABLA_ESPECIFICACIONES!$C:$F,4,FALSE),1,0))</f>
        <v/>
      </c>
      <c r="I13" s="6" t="str">
        <f>IF('Prueba 1º Español'!I21="","",IF('Prueba 1º Español'!I21=VLOOKUP(TABLA_PUNTUACION!I$5,TABLA_ESPECIFICACIONES!$C:$F,4,FALSE),1,0))</f>
        <v/>
      </c>
      <c r="J13" s="6" t="str">
        <f>IF('Prueba 1º Español'!J21="","",IF('Prueba 1º Español'!J21=VLOOKUP(TABLA_PUNTUACION!J$5,TABLA_ESPECIFICACIONES!$C:$F,4,FALSE),1,0))</f>
        <v/>
      </c>
      <c r="K13" s="6" t="str">
        <f>IF('Prueba 1º Español'!K21="","",IF('Prueba 1º Español'!K21=VLOOKUP(TABLA_PUNTUACION!K$5,TABLA_ESPECIFICACIONES!$C:$F,4,FALSE),1,0))</f>
        <v/>
      </c>
      <c r="L13" s="6" t="str">
        <f>IF('Prueba 1º Español'!L21="","",IF('Prueba 1º Español'!L21=VLOOKUP(TABLA_PUNTUACION!L$5,TABLA_ESPECIFICACIONES!$C:$F,4,FALSE),1,0))</f>
        <v/>
      </c>
      <c r="M13" s="6" t="str">
        <f>IF('Prueba 1º Español'!M21="","",IF('Prueba 1º Español'!M21=VLOOKUP(TABLA_PUNTUACION!M$5,TABLA_ESPECIFICACIONES!$C:$F,4,FALSE),1,0))</f>
        <v/>
      </c>
      <c r="N13" s="6" t="str">
        <f>IF('Prueba 1º Español'!N21="","",IF('Prueba 1º Español'!N21=VLOOKUP(TABLA_PUNTUACION!N$5,TABLA_ESPECIFICACIONES!$C:$F,4,FALSE),1,0))</f>
        <v/>
      </c>
      <c r="O13" s="6">
        <f>'TABLA_NIVEL DE LOGRO'!$C$6</f>
        <v>6</v>
      </c>
      <c r="P13" s="6" t="str">
        <f t="shared" si="0"/>
        <v/>
      </c>
      <c r="Q13" s="6" t="str">
        <f>IF(TABLA_PUNTUACION!P13="","",_xlfn.CONCAT("Logró ",TABLA_PUNTUACION!P13," de "&amp;'TABLA_NIVEL DE LOGRO'!$C$7&amp;" puntos"))</f>
        <v/>
      </c>
      <c r="R13" s="6" t="str">
        <f t="shared" si="1"/>
        <v/>
      </c>
      <c r="S13" s="31" t="str">
        <f>IF(P13="","",IF(R13=0,'TABLA_NIVEL DE LOGRO'!$D$5,'TABLA_NIVEL DE LOGRO'!$D$6))</f>
        <v/>
      </c>
      <c r="T13" s="18" t="str">
        <f t="shared" si="2"/>
        <v/>
      </c>
      <c r="U13" s="6" t="str">
        <f>IF(T13="","",_xlfn.CONCAT("Logró ",T13," de "&amp;'TABLA_NIVEL DE LOGRO'!$I$5&amp;" puntos"))</f>
        <v/>
      </c>
      <c r="V13" s="6" t="str">
        <f>IF(T13="","",IF(T13&lt;'TABLA_NIVEL DE LOGRO'!$J$5,0,1))</f>
        <v/>
      </c>
      <c r="W13" s="31" t="str">
        <f>IF(V13="","",IF(V13=0,'TABLA_NIVEL DE LOGRO'!$L$5,'TABLA_NIVEL DE LOGRO'!$K$5))</f>
        <v/>
      </c>
      <c r="X13" s="18" t="str">
        <f t="shared" si="3"/>
        <v/>
      </c>
      <c r="Y13" s="6" t="str">
        <f>IF(X13="","",_xlfn.CONCAT("Logró ",X13," de "&amp;'TABLA_NIVEL DE LOGRO'!$I$6&amp;" puntos"))</f>
        <v/>
      </c>
      <c r="Z13" s="6" t="str">
        <f>IF(X13="","",IF(X13&lt;'TABLA_NIVEL DE LOGRO'!$J$6,0,1))</f>
        <v/>
      </c>
      <c r="AA13" s="31" t="str">
        <f>IF(Z13="","",IF(Z13=0,'TABLA_NIVEL DE LOGRO'!$L$6,'TABLA_NIVEL DE LOGRO'!$K$6))</f>
        <v/>
      </c>
    </row>
    <row r="14" spans="1:28" s="25" customFormat="1" x14ac:dyDescent="0.25">
      <c r="A14" s="30" t="str">
        <f>IF('Prueba 1º Español'!A22="","",'Prueba 1º Español'!A22)</f>
        <v/>
      </c>
      <c r="B14" s="30" t="str">
        <f>IF('Prueba 1º Español'!B22="","",'Prueba 1º Español'!B22)</f>
        <v/>
      </c>
      <c r="C14" s="30" t="str">
        <f>IF('Prueba 1º Español'!C22="","",'Prueba 1º Español'!C22)</f>
        <v/>
      </c>
      <c r="D14" s="30" t="str">
        <f>IF('Prueba 1º Español'!D22="","",'Prueba 1º Español'!D22)</f>
        <v/>
      </c>
      <c r="E14" s="6" t="str">
        <f>IF('Prueba 1º Español'!E22="","",IF('Prueba 1º Español'!E22=VLOOKUP(TABLA_PUNTUACION!E$5,TABLA_ESPECIFICACIONES!$C:$F,4,FALSE),1,0))</f>
        <v/>
      </c>
      <c r="F14" s="6" t="str">
        <f>IF('Prueba 1º Español'!F22="","",IF('Prueba 1º Español'!F22=VLOOKUP(TABLA_PUNTUACION!F$5,TABLA_ESPECIFICACIONES!$C:$F,4,FALSE),1,0))</f>
        <v/>
      </c>
      <c r="G14" s="6" t="str">
        <f>IF('Prueba 1º Español'!G22="","",IF('Prueba 1º Español'!G22=VLOOKUP(TABLA_PUNTUACION!G$5,TABLA_ESPECIFICACIONES!$C:$F,4,FALSE),1,0))</f>
        <v/>
      </c>
      <c r="H14" s="6" t="str">
        <f>IF('Prueba 1º Español'!H22="","",IF('Prueba 1º Español'!H22=VLOOKUP(TABLA_PUNTUACION!H$5,TABLA_ESPECIFICACIONES!$C:$F,4,FALSE),1,0))</f>
        <v/>
      </c>
      <c r="I14" s="6" t="str">
        <f>IF('Prueba 1º Español'!I22="","",IF('Prueba 1º Español'!I22=VLOOKUP(TABLA_PUNTUACION!I$5,TABLA_ESPECIFICACIONES!$C:$F,4,FALSE),1,0))</f>
        <v/>
      </c>
      <c r="J14" s="6" t="str">
        <f>IF('Prueba 1º Español'!J22="","",IF('Prueba 1º Español'!J22=VLOOKUP(TABLA_PUNTUACION!J$5,TABLA_ESPECIFICACIONES!$C:$F,4,FALSE),1,0))</f>
        <v/>
      </c>
      <c r="K14" s="6" t="str">
        <f>IF('Prueba 1º Español'!K22="","",IF('Prueba 1º Español'!K22=VLOOKUP(TABLA_PUNTUACION!K$5,TABLA_ESPECIFICACIONES!$C:$F,4,FALSE),1,0))</f>
        <v/>
      </c>
      <c r="L14" s="6" t="str">
        <f>IF('Prueba 1º Español'!L22="","",IF('Prueba 1º Español'!L22=VLOOKUP(TABLA_PUNTUACION!L$5,TABLA_ESPECIFICACIONES!$C:$F,4,FALSE),1,0))</f>
        <v/>
      </c>
      <c r="M14" s="6" t="str">
        <f>IF('Prueba 1º Español'!M22="","",IF('Prueba 1º Español'!M22=VLOOKUP(TABLA_PUNTUACION!M$5,TABLA_ESPECIFICACIONES!$C:$F,4,FALSE),1,0))</f>
        <v/>
      </c>
      <c r="N14" s="6" t="str">
        <f>IF('Prueba 1º Español'!N22="","",IF('Prueba 1º Español'!N22=VLOOKUP(TABLA_PUNTUACION!N$5,TABLA_ESPECIFICACIONES!$C:$F,4,FALSE),1,0))</f>
        <v/>
      </c>
      <c r="O14" s="6">
        <f>'TABLA_NIVEL DE LOGRO'!$C$6</f>
        <v>6</v>
      </c>
      <c r="P14" s="6" t="str">
        <f t="shared" si="0"/>
        <v/>
      </c>
      <c r="Q14" s="6" t="str">
        <f>IF(TABLA_PUNTUACION!P14="","",_xlfn.CONCAT("Logró ",TABLA_PUNTUACION!P14," de "&amp;'TABLA_NIVEL DE LOGRO'!$C$7&amp;" puntos"))</f>
        <v/>
      </c>
      <c r="R14" s="6" t="str">
        <f t="shared" si="1"/>
        <v/>
      </c>
      <c r="S14" s="31" t="str">
        <f>IF(P14="","",IF(R14=0,'TABLA_NIVEL DE LOGRO'!$D$5,'TABLA_NIVEL DE LOGRO'!$D$6))</f>
        <v/>
      </c>
      <c r="T14" s="18" t="str">
        <f t="shared" si="2"/>
        <v/>
      </c>
      <c r="U14" s="6" t="str">
        <f>IF(T14="","",_xlfn.CONCAT("Logró ",T14," de "&amp;'TABLA_NIVEL DE LOGRO'!$I$5&amp;" puntos"))</f>
        <v/>
      </c>
      <c r="V14" s="6" t="str">
        <f>IF(T14="","",IF(T14&lt;'TABLA_NIVEL DE LOGRO'!$J$5,0,1))</f>
        <v/>
      </c>
      <c r="W14" s="31" t="str">
        <f>IF(V14="","",IF(V14=0,'TABLA_NIVEL DE LOGRO'!$L$5,'TABLA_NIVEL DE LOGRO'!$K$5))</f>
        <v/>
      </c>
      <c r="X14" s="18" t="str">
        <f t="shared" si="3"/>
        <v/>
      </c>
      <c r="Y14" s="6" t="str">
        <f>IF(X14="","",_xlfn.CONCAT("Logró ",X14," de "&amp;'TABLA_NIVEL DE LOGRO'!$I$6&amp;" puntos"))</f>
        <v/>
      </c>
      <c r="Z14" s="6" t="str">
        <f>IF(X14="","",IF(X14&lt;'TABLA_NIVEL DE LOGRO'!$J$6,0,1))</f>
        <v/>
      </c>
      <c r="AA14" s="31" t="str">
        <f>IF(Z14="","",IF(Z14=0,'TABLA_NIVEL DE LOGRO'!$L$6,'TABLA_NIVEL DE LOGRO'!$K$6))</f>
        <v/>
      </c>
    </row>
    <row r="15" spans="1:28" s="25" customFormat="1" x14ac:dyDescent="0.25">
      <c r="A15" s="30" t="str">
        <f>IF('Prueba 1º Español'!A23="","",'Prueba 1º Español'!A23)</f>
        <v/>
      </c>
      <c r="B15" s="30" t="str">
        <f>IF('Prueba 1º Español'!B23="","",'Prueba 1º Español'!B23)</f>
        <v/>
      </c>
      <c r="C15" s="30" t="str">
        <f>IF('Prueba 1º Español'!C23="","",'Prueba 1º Español'!C23)</f>
        <v/>
      </c>
      <c r="D15" s="30" t="str">
        <f>IF('Prueba 1º Español'!D23="","",'Prueba 1º Español'!D23)</f>
        <v/>
      </c>
      <c r="E15" s="6" t="str">
        <f>IF('Prueba 1º Español'!E23="","",IF('Prueba 1º Español'!E23=VLOOKUP(TABLA_PUNTUACION!E$5,TABLA_ESPECIFICACIONES!$C:$F,4,FALSE),1,0))</f>
        <v/>
      </c>
      <c r="F15" s="6" t="str">
        <f>IF('Prueba 1º Español'!F23="","",IF('Prueba 1º Español'!F23=VLOOKUP(TABLA_PUNTUACION!F$5,TABLA_ESPECIFICACIONES!$C:$F,4,FALSE),1,0))</f>
        <v/>
      </c>
      <c r="G15" s="6" t="str">
        <f>IF('Prueba 1º Español'!G23="","",IF('Prueba 1º Español'!G23=VLOOKUP(TABLA_PUNTUACION!G$5,TABLA_ESPECIFICACIONES!$C:$F,4,FALSE),1,0))</f>
        <v/>
      </c>
      <c r="H15" s="6" t="str">
        <f>IF('Prueba 1º Español'!H23="","",IF('Prueba 1º Español'!H23=VLOOKUP(TABLA_PUNTUACION!H$5,TABLA_ESPECIFICACIONES!$C:$F,4,FALSE),1,0))</f>
        <v/>
      </c>
      <c r="I15" s="6" t="str">
        <f>IF('Prueba 1º Español'!I23="","",IF('Prueba 1º Español'!I23=VLOOKUP(TABLA_PUNTUACION!I$5,TABLA_ESPECIFICACIONES!$C:$F,4,FALSE),1,0))</f>
        <v/>
      </c>
      <c r="J15" s="6" t="str">
        <f>IF('Prueba 1º Español'!J23="","",IF('Prueba 1º Español'!J23=VLOOKUP(TABLA_PUNTUACION!J$5,TABLA_ESPECIFICACIONES!$C:$F,4,FALSE),1,0))</f>
        <v/>
      </c>
      <c r="K15" s="6" t="str">
        <f>IF('Prueba 1º Español'!K23="","",IF('Prueba 1º Español'!K23=VLOOKUP(TABLA_PUNTUACION!K$5,TABLA_ESPECIFICACIONES!$C:$F,4,FALSE),1,0))</f>
        <v/>
      </c>
      <c r="L15" s="6" t="str">
        <f>IF('Prueba 1º Español'!L23="","",IF('Prueba 1º Español'!L23=VLOOKUP(TABLA_PUNTUACION!L$5,TABLA_ESPECIFICACIONES!$C:$F,4,FALSE),1,0))</f>
        <v/>
      </c>
      <c r="M15" s="6" t="str">
        <f>IF('Prueba 1º Español'!M23="","",IF('Prueba 1º Español'!M23=VLOOKUP(TABLA_PUNTUACION!M$5,TABLA_ESPECIFICACIONES!$C:$F,4,FALSE),1,0))</f>
        <v/>
      </c>
      <c r="N15" s="6" t="str">
        <f>IF('Prueba 1º Español'!N23="","",IF('Prueba 1º Español'!N23=VLOOKUP(TABLA_PUNTUACION!N$5,TABLA_ESPECIFICACIONES!$C:$F,4,FALSE),1,0))</f>
        <v/>
      </c>
      <c r="O15" s="6">
        <f>'TABLA_NIVEL DE LOGRO'!$C$6</f>
        <v>6</v>
      </c>
      <c r="P15" s="6" t="str">
        <f t="shared" si="0"/>
        <v/>
      </c>
      <c r="Q15" s="6" t="str">
        <f>IF(TABLA_PUNTUACION!P15="","",_xlfn.CONCAT("Logró ",TABLA_PUNTUACION!P15," de "&amp;'TABLA_NIVEL DE LOGRO'!$C$7&amp;" puntos"))</f>
        <v/>
      </c>
      <c r="R15" s="6" t="str">
        <f t="shared" si="1"/>
        <v/>
      </c>
      <c r="S15" s="31" t="str">
        <f>IF(P15="","",IF(R15=0,'TABLA_NIVEL DE LOGRO'!$D$5,'TABLA_NIVEL DE LOGRO'!$D$6))</f>
        <v/>
      </c>
      <c r="T15" s="18" t="str">
        <f t="shared" si="2"/>
        <v/>
      </c>
      <c r="U15" s="6" t="str">
        <f>IF(T15="","",_xlfn.CONCAT("Logró ",T15," de "&amp;'TABLA_NIVEL DE LOGRO'!$I$5&amp;" puntos"))</f>
        <v/>
      </c>
      <c r="V15" s="6" t="str">
        <f>IF(T15="","",IF(T15&lt;'TABLA_NIVEL DE LOGRO'!$J$5,0,1))</f>
        <v/>
      </c>
      <c r="W15" s="31" t="str">
        <f>IF(V15="","",IF(V15=0,'TABLA_NIVEL DE LOGRO'!$L$5,'TABLA_NIVEL DE LOGRO'!$K$5))</f>
        <v/>
      </c>
      <c r="X15" s="18" t="str">
        <f t="shared" si="3"/>
        <v/>
      </c>
      <c r="Y15" s="6" t="str">
        <f>IF(X15="","",_xlfn.CONCAT("Logró ",X15," de "&amp;'TABLA_NIVEL DE LOGRO'!$I$6&amp;" puntos"))</f>
        <v/>
      </c>
      <c r="Z15" s="6" t="str">
        <f>IF(X15="","",IF(X15&lt;'TABLA_NIVEL DE LOGRO'!$J$6,0,1))</f>
        <v/>
      </c>
      <c r="AA15" s="31" t="str">
        <f>IF(Z15="","",IF(Z15=0,'TABLA_NIVEL DE LOGRO'!$L$6,'TABLA_NIVEL DE LOGRO'!$K$6))</f>
        <v/>
      </c>
    </row>
    <row r="16" spans="1:28" s="25" customFormat="1" x14ac:dyDescent="0.25">
      <c r="A16" s="30" t="str">
        <f>IF('Prueba 1º Español'!A24="","",'Prueba 1º Español'!A24)</f>
        <v/>
      </c>
      <c r="B16" s="30" t="str">
        <f>IF('Prueba 1º Español'!B24="","",'Prueba 1º Español'!B24)</f>
        <v/>
      </c>
      <c r="C16" s="30" t="str">
        <f>IF('Prueba 1º Español'!C24="","",'Prueba 1º Español'!C24)</f>
        <v/>
      </c>
      <c r="D16" s="30" t="str">
        <f>IF('Prueba 1º Español'!D24="","",'Prueba 1º Español'!D24)</f>
        <v/>
      </c>
      <c r="E16" s="6" t="str">
        <f>IF('Prueba 1º Español'!E24="","",IF('Prueba 1º Español'!E24=VLOOKUP(TABLA_PUNTUACION!E$5,TABLA_ESPECIFICACIONES!$C:$F,4,FALSE),1,0))</f>
        <v/>
      </c>
      <c r="F16" s="6" t="str">
        <f>IF('Prueba 1º Español'!F24="","",IF('Prueba 1º Español'!F24=VLOOKUP(TABLA_PUNTUACION!F$5,TABLA_ESPECIFICACIONES!$C:$F,4,FALSE),1,0))</f>
        <v/>
      </c>
      <c r="G16" s="6" t="str">
        <f>IF('Prueba 1º Español'!G24="","",IF('Prueba 1º Español'!G24=VLOOKUP(TABLA_PUNTUACION!G$5,TABLA_ESPECIFICACIONES!$C:$F,4,FALSE),1,0))</f>
        <v/>
      </c>
      <c r="H16" s="6" t="str">
        <f>IF('Prueba 1º Español'!H24="","",IF('Prueba 1º Español'!H24=VLOOKUP(TABLA_PUNTUACION!H$5,TABLA_ESPECIFICACIONES!$C:$F,4,FALSE),1,0))</f>
        <v/>
      </c>
      <c r="I16" s="6" t="str">
        <f>IF('Prueba 1º Español'!I24="","",IF('Prueba 1º Español'!I24=VLOOKUP(TABLA_PUNTUACION!I$5,TABLA_ESPECIFICACIONES!$C:$F,4,FALSE),1,0))</f>
        <v/>
      </c>
      <c r="J16" s="6" t="str">
        <f>IF('Prueba 1º Español'!J24="","",IF('Prueba 1º Español'!J24=VLOOKUP(TABLA_PUNTUACION!J$5,TABLA_ESPECIFICACIONES!$C:$F,4,FALSE),1,0))</f>
        <v/>
      </c>
      <c r="K16" s="6" t="str">
        <f>IF('Prueba 1º Español'!K24="","",IF('Prueba 1º Español'!K24=VLOOKUP(TABLA_PUNTUACION!K$5,TABLA_ESPECIFICACIONES!$C:$F,4,FALSE),1,0))</f>
        <v/>
      </c>
      <c r="L16" s="6" t="str">
        <f>IF('Prueba 1º Español'!L24="","",IF('Prueba 1º Español'!L24=VLOOKUP(TABLA_PUNTUACION!L$5,TABLA_ESPECIFICACIONES!$C:$F,4,FALSE),1,0))</f>
        <v/>
      </c>
      <c r="M16" s="6" t="str">
        <f>IF('Prueba 1º Español'!M24="","",IF('Prueba 1º Español'!M24=VLOOKUP(TABLA_PUNTUACION!M$5,TABLA_ESPECIFICACIONES!$C:$F,4,FALSE),1,0))</f>
        <v/>
      </c>
      <c r="N16" s="6" t="str">
        <f>IF('Prueba 1º Español'!N24="","",IF('Prueba 1º Español'!N24=VLOOKUP(TABLA_PUNTUACION!N$5,TABLA_ESPECIFICACIONES!$C:$F,4,FALSE),1,0))</f>
        <v/>
      </c>
      <c r="O16" s="6">
        <f>'TABLA_NIVEL DE LOGRO'!$C$6</f>
        <v>6</v>
      </c>
      <c r="P16" s="6" t="str">
        <f t="shared" si="0"/>
        <v/>
      </c>
      <c r="Q16" s="6" t="str">
        <f>IF(TABLA_PUNTUACION!P16="","",_xlfn.CONCAT("Logró ",TABLA_PUNTUACION!P16," de "&amp;'TABLA_NIVEL DE LOGRO'!$C$7&amp;" puntos"))</f>
        <v/>
      </c>
      <c r="R16" s="6" t="str">
        <f t="shared" si="1"/>
        <v/>
      </c>
      <c r="S16" s="31" t="str">
        <f>IF(P16="","",IF(R16=0,'TABLA_NIVEL DE LOGRO'!$D$5,'TABLA_NIVEL DE LOGRO'!$D$6))</f>
        <v/>
      </c>
      <c r="T16" s="18" t="str">
        <f t="shared" si="2"/>
        <v/>
      </c>
      <c r="U16" s="6" t="str">
        <f>IF(T16="","",_xlfn.CONCAT("Logró ",T16," de "&amp;'TABLA_NIVEL DE LOGRO'!$I$5&amp;" puntos"))</f>
        <v/>
      </c>
      <c r="V16" s="6" t="str">
        <f>IF(T16="","",IF(T16&lt;'TABLA_NIVEL DE LOGRO'!$J$5,0,1))</f>
        <v/>
      </c>
      <c r="W16" s="31" t="str">
        <f>IF(V16="","",IF(V16=0,'TABLA_NIVEL DE LOGRO'!$L$5,'TABLA_NIVEL DE LOGRO'!$K$5))</f>
        <v/>
      </c>
      <c r="X16" s="18" t="str">
        <f t="shared" si="3"/>
        <v/>
      </c>
      <c r="Y16" s="6" t="str">
        <f>IF(X16="","",_xlfn.CONCAT("Logró ",X16," de "&amp;'TABLA_NIVEL DE LOGRO'!$I$6&amp;" puntos"))</f>
        <v/>
      </c>
      <c r="Z16" s="6" t="str">
        <f>IF(X16="","",IF(X16&lt;'TABLA_NIVEL DE LOGRO'!$J$6,0,1))</f>
        <v/>
      </c>
      <c r="AA16" s="31" t="str">
        <f>IF(Z16="","",IF(Z16=0,'TABLA_NIVEL DE LOGRO'!$L$6,'TABLA_NIVEL DE LOGRO'!$K$6))</f>
        <v/>
      </c>
    </row>
    <row r="17" spans="1:27" s="25" customFormat="1" x14ac:dyDescent="0.25">
      <c r="A17" s="30" t="str">
        <f>IF('Prueba 1º Español'!A25="","",'Prueba 1º Español'!A25)</f>
        <v/>
      </c>
      <c r="B17" s="30" t="str">
        <f>IF('Prueba 1º Español'!B25="","",'Prueba 1º Español'!B25)</f>
        <v/>
      </c>
      <c r="C17" s="30" t="str">
        <f>IF('Prueba 1º Español'!C25="","",'Prueba 1º Español'!C25)</f>
        <v/>
      </c>
      <c r="D17" s="30" t="str">
        <f>IF('Prueba 1º Español'!D25="","",'Prueba 1º Español'!D25)</f>
        <v/>
      </c>
      <c r="E17" s="6" t="str">
        <f>IF('Prueba 1º Español'!E25="","",IF('Prueba 1º Español'!E25=VLOOKUP(TABLA_PUNTUACION!E$5,TABLA_ESPECIFICACIONES!$C:$F,4,FALSE),1,0))</f>
        <v/>
      </c>
      <c r="F17" s="6" t="str">
        <f>IF('Prueba 1º Español'!F25="","",IF('Prueba 1º Español'!F25=VLOOKUP(TABLA_PUNTUACION!F$5,TABLA_ESPECIFICACIONES!$C:$F,4,FALSE),1,0))</f>
        <v/>
      </c>
      <c r="G17" s="6" t="str">
        <f>IF('Prueba 1º Español'!G25="","",IF('Prueba 1º Español'!G25=VLOOKUP(TABLA_PUNTUACION!G$5,TABLA_ESPECIFICACIONES!$C:$F,4,FALSE),1,0))</f>
        <v/>
      </c>
      <c r="H17" s="6" t="str">
        <f>IF('Prueba 1º Español'!H25="","",IF('Prueba 1º Español'!H25=VLOOKUP(TABLA_PUNTUACION!H$5,TABLA_ESPECIFICACIONES!$C:$F,4,FALSE),1,0))</f>
        <v/>
      </c>
      <c r="I17" s="6" t="str">
        <f>IF('Prueba 1º Español'!I25="","",IF('Prueba 1º Español'!I25=VLOOKUP(TABLA_PUNTUACION!I$5,TABLA_ESPECIFICACIONES!$C:$F,4,FALSE),1,0))</f>
        <v/>
      </c>
      <c r="J17" s="6" t="str">
        <f>IF('Prueba 1º Español'!J25="","",IF('Prueba 1º Español'!J25=VLOOKUP(TABLA_PUNTUACION!J$5,TABLA_ESPECIFICACIONES!$C:$F,4,FALSE),1,0))</f>
        <v/>
      </c>
      <c r="K17" s="6" t="str">
        <f>IF('Prueba 1º Español'!K25="","",IF('Prueba 1º Español'!K25=VLOOKUP(TABLA_PUNTUACION!K$5,TABLA_ESPECIFICACIONES!$C:$F,4,FALSE),1,0))</f>
        <v/>
      </c>
      <c r="L17" s="6" t="str">
        <f>IF('Prueba 1º Español'!L25="","",IF('Prueba 1º Español'!L25=VLOOKUP(TABLA_PUNTUACION!L$5,TABLA_ESPECIFICACIONES!$C:$F,4,FALSE),1,0))</f>
        <v/>
      </c>
      <c r="M17" s="6" t="str">
        <f>IF('Prueba 1º Español'!M25="","",IF('Prueba 1º Español'!M25=VLOOKUP(TABLA_PUNTUACION!M$5,TABLA_ESPECIFICACIONES!$C:$F,4,FALSE),1,0))</f>
        <v/>
      </c>
      <c r="N17" s="6" t="str">
        <f>IF('Prueba 1º Español'!N25="","",IF('Prueba 1º Español'!N25=VLOOKUP(TABLA_PUNTUACION!N$5,TABLA_ESPECIFICACIONES!$C:$F,4,FALSE),1,0))</f>
        <v/>
      </c>
      <c r="O17" s="6">
        <f>'TABLA_NIVEL DE LOGRO'!$C$6</f>
        <v>6</v>
      </c>
      <c r="P17" s="6" t="str">
        <f t="shared" si="0"/>
        <v/>
      </c>
      <c r="Q17" s="6" t="str">
        <f>IF(TABLA_PUNTUACION!P17="","",_xlfn.CONCAT("Logró ",TABLA_PUNTUACION!P17," de "&amp;'TABLA_NIVEL DE LOGRO'!$C$7&amp;" puntos"))</f>
        <v/>
      </c>
      <c r="R17" s="6" t="str">
        <f t="shared" si="1"/>
        <v/>
      </c>
      <c r="S17" s="31" t="str">
        <f>IF(P17="","",IF(R17=0,'TABLA_NIVEL DE LOGRO'!$D$5,'TABLA_NIVEL DE LOGRO'!$D$6))</f>
        <v/>
      </c>
      <c r="T17" s="18" t="str">
        <f t="shared" si="2"/>
        <v/>
      </c>
      <c r="U17" s="6" t="str">
        <f>IF(T17="","",_xlfn.CONCAT("Logró ",T17," de "&amp;'TABLA_NIVEL DE LOGRO'!$I$5&amp;" puntos"))</f>
        <v/>
      </c>
      <c r="V17" s="6" t="str">
        <f>IF(T17="","",IF(T17&lt;'TABLA_NIVEL DE LOGRO'!$J$5,0,1))</f>
        <v/>
      </c>
      <c r="W17" s="31" t="str">
        <f>IF(V17="","",IF(V17=0,'TABLA_NIVEL DE LOGRO'!$L$5,'TABLA_NIVEL DE LOGRO'!$K$5))</f>
        <v/>
      </c>
      <c r="X17" s="18" t="str">
        <f t="shared" si="3"/>
        <v/>
      </c>
      <c r="Y17" s="6" t="str">
        <f>IF(X17="","",_xlfn.CONCAT("Logró ",X17," de "&amp;'TABLA_NIVEL DE LOGRO'!$I$6&amp;" puntos"))</f>
        <v/>
      </c>
      <c r="Z17" s="6" t="str">
        <f>IF(X17="","",IF(X17&lt;'TABLA_NIVEL DE LOGRO'!$J$6,0,1))</f>
        <v/>
      </c>
      <c r="AA17" s="31" t="str">
        <f>IF(Z17="","",IF(Z17=0,'TABLA_NIVEL DE LOGRO'!$L$6,'TABLA_NIVEL DE LOGRO'!$K$6))</f>
        <v/>
      </c>
    </row>
    <row r="18" spans="1:27" s="25" customFormat="1" x14ac:dyDescent="0.25">
      <c r="A18" s="30" t="str">
        <f>IF('Prueba 1º Español'!A26="","",'Prueba 1º Español'!A26)</f>
        <v/>
      </c>
      <c r="B18" s="30" t="str">
        <f>IF('Prueba 1º Español'!B26="","",'Prueba 1º Español'!B26)</f>
        <v/>
      </c>
      <c r="C18" s="30" t="str">
        <f>IF('Prueba 1º Español'!C26="","",'Prueba 1º Español'!C26)</f>
        <v/>
      </c>
      <c r="D18" s="30" t="str">
        <f>IF('Prueba 1º Español'!D26="","",'Prueba 1º Español'!D26)</f>
        <v/>
      </c>
      <c r="E18" s="6" t="str">
        <f>IF('Prueba 1º Español'!E26="","",IF('Prueba 1º Español'!E26=VLOOKUP(TABLA_PUNTUACION!E$5,TABLA_ESPECIFICACIONES!$C:$F,4,FALSE),1,0))</f>
        <v/>
      </c>
      <c r="F18" s="6" t="str">
        <f>IF('Prueba 1º Español'!F26="","",IF('Prueba 1º Español'!F26=VLOOKUP(TABLA_PUNTUACION!F$5,TABLA_ESPECIFICACIONES!$C:$F,4,FALSE),1,0))</f>
        <v/>
      </c>
      <c r="G18" s="6" t="str">
        <f>IF('Prueba 1º Español'!G26="","",IF('Prueba 1º Español'!G26=VLOOKUP(TABLA_PUNTUACION!G$5,TABLA_ESPECIFICACIONES!$C:$F,4,FALSE),1,0))</f>
        <v/>
      </c>
      <c r="H18" s="6" t="str">
        <f>IF('Prueba 1º Español'!H26="","",IF('Prueba 1º Español'!H26=VLOOKUP(TABLA_PUNTUACION!H$5,TABLA_ESPECIFICACIONES!$C:$F,4,FALSE),1,0))</f>
        <v/>
      </c>
      <c r="I18" s="6" t="str">
        <f>IF('Prueba 1º Español'!I26="","",IF('Prueba 1º Español'!I26=VLOOKUP(TABLA_PUNTUACION!I$5,TABLA_ESPECIFICACIONES!$C:$F,4,FALSE),1,0))</f>
        <v/>
      </c>
      <c r="J18" s="6" t="str">
        <f>IF('Prueba 1º Español'!J26="","",IF('Prueba 1º Español'!J26=VLOOKUP(TABLA_PUNTUACION!J$5,TABLA_ESPECIFICACIONES!$C:$F,4,FALSE),1,0))</f>
        <v/>
      </c>
      <c r="K18" s="6" t="str">
        <f>IF('Prueba 1º Español'!K26="","",IF('Prueba 1º Español'!K26=VLOOKUP(TABLA_PUNTUACION!K$5,TABLA_ESPECIFICACIONES!$C:$F,4,FALSE),1,0))</f>
        <v/>
      </c>
      <c r="L18" s="6" t="str">
        <f>IF('Prueba 1º Español'!L26="","",IF('Prueba 1º Español'!L26=VLOOKUP(TABLA_PUNTUACION!L$5,TABLA_ESPECIFICACIONES!$C:$F,4,FALSE),1,0))</f>
        <v/>
      </c>
      <c r="M18" s="6" t="str">
        <f>IF('Prueba 1º Español'!M26="","",IF('Prueba 1º Español'!M26=VLOOKUP(TABLA_PUNTUACION!M$5,TABLA_ESPECIFICACIONES!$C:$F,4,FALSE),1,0))</f>
        <v/>
      </c>
      <c r="N18" s="6" t="str">
        <f>IF('Prueba 1º Español'!N26="","",IF('Prueba 1º Español'!N26=VLOOKUP(TABLA_PUNTUACION!N$5,TABLA_ESPECIFICACIONES!$C:$F,4,FALSE),1,0))</f>
        <v/>
      </c>
      <c r="O18" s="6">
        <f>'TABLA_NIVEL DE LOGRO'!$C$6</f>
        <v>6</v>
      </c>
      <c r="P18" s="6" t="str">
        <f t="shared" si="0"/>
        <v/>
      </c>
      <c r="Q18" s="6" t="str">
        <f>IF(TABLA_PUNTUACION!P18="","",_xlfn.CONCAT("Logró ",TABLA_PUNTUACION!P18," de "&amp;'TABLA_NIVEL DE LOGRO'!$C$7&amp;" puntos"))</f>
        <v/>
      </c>
      <c r="R18" s="6" t="str">
        <f t="shared" si="1"/>
        <v/>
      </c>
      <c r="S18" s="31" t="str">
        <f>IF(P18="","",IF(R18=0,'TABLA_NIVEL DE LOGRO'!$D$5,'TABLA_NIVEL DE LOGRO'!$D$6))</f>
        <v/>
      </c>
      <c r="T18" s="18" t="str">
        <f t="shared" si="2"/>
        <v/>
      </c>
      <c r="U18" s="6" t="str">
        <f>IF(T18="","",_xlfn.CONCAT("Logró ",T18," de "&amp;'TABLA_NIVEL DE LOGRO'!$I$5&amp;" puntos"))</f>
        <v/>
      </c>
      <c r="V18" s="6" t="str">
        <f>IF(T18="","",IF(T18&lt;'TABLA_NIVEL DE LOGRO'!$J$5,0,1))</f>
        <v/>
      </c>
      <c r="W18" s="31" t="str">
        <f>IF(V18="","",IF(V18=0,'TABLA_NIVEL DE LOGRO'!$L$5,'TABLA_NIVEL DE LOGRO'!$K$5))</f>
        <v/>
      </c>
      <c r="X18" s="18" t="str">
        <f t="shared" si="3"/>
        <v/>
      </c>
      <c r="Y18" s="6" t="str">
        <f>IF(X18="","",_xlfn.CONCAT("Logró ",X18," de "&amp;'TABLA_NIVEL DE LOGRO'!$I$6&amp;" puntos"))</f>
        <v/>
      </c>
      <c r="Z18" s="6" t="str">
        <f>IF(X18="","",IF(X18&lt;'TABLA_NIVEL DE LOGRO'!$J$6,0,1))</f>
        <v/>
      </c>
      <c r="AA18" s="31" t="str">
        <f>IF(Z18="","",IF(Z18=0,'TABLA_NIVEL DE LOGRO'!$L$6,'TABLA_NIVEL DE LOGRO'!$K$6))</f>
        <v/>
      </c>
    </row>
    <row r="19" spans="1:27" s="25" customFormat="1" x14ac:dyDescent="0.25">
      <c r="A19" s="30" t="str">
        <f>IF('Prueba 1º Español'!A27="","",'Prueba 1º Español'!A27)</f>
        <v/>
      </c>
      <c r="B19" s="30" t="str">
        <f>IF('Prueba 1º Español'!B27="","",'Prueba 1º Español'!B27)</f>
        <v/>
      </c>
      <c r="C19" s="30" t="str">
        <f>IF('Prueba 1º Español'!C27="","",'Prueba 1º Español'!C27)</f>
        <v/>
      </c>
      <c r="D19" s="30" t="str">
        <f>IF('Prueba 1º Español'!D27="","",'Prueba 1º Español'!D27)</f>
        <v/>
      </c>
      <c r="E19" s="6" t="str">
        <f>IF('Prueba 1º Español'!E27="","",IF('Prueba 1º Español'!E27=VLOOKUP(TABLA_PUNTUACION!E$5,TABLA_ESPECIFICACIONES!$C:$F,4,FALSE),1,0))</f>
        <v/>
      </c>
      <c r="F19" s="6" t="str">
        <f>IF('Prueba 1º Español'!F27="","",IF('Prueba 1º Español'!F27=VLOOKUP(TABLA_PUNTUACION!F$5,TABLA_ESPECIFICACIONES!$C:$F,4,FALSE),1,0))</f>
        <v/>
      </c>
      <c r="G19" s="6" t="str">
        <f>IF('Prueba 1º Español'!G27="","",IF('Prueba 1º Español'!G27=VLOOKUP(TABLA_PUNTUACION!G$5,TABLA_ESPECIFICACIONES!$C:$F,4,FALSE),1,0))</f>
        <v/>
      </c>
      <c r="H19" s="6" t="str">
        <f>IF('Prueba 1º Español'!H27="","",IF('Prueba 1º Español'!H27=VLOOKUP(TABLA_PUNTUACION!H$5,TABLA_ESPECIFICACIONES!$C:$F,4,FALSE),1,0))</f>
        <v/>
      </c>
      <c r="I19" s="6" t="str">
        <f>IF('Prueba 1º Español'!I27="","",IF('Prueba 1º Español'!I27=VLOOKUP(TABLA_PUNTUACION!I$5,TABLA_ESPECIFICACIONES!$C:$F,4,FALSE),1,0))</f>
        <v/>
      </c>
      <c r="J19" s="6" t="str">
        <f>IF('Prueba 1º Español'!J27="","",IF('Prueba 1º Español'!J27=VLOOKUP(TABLA_PUNTUACION!J$5,TABLA_ESPECIFICACIONES!$C:$F,4,FALSE),1,0))</f>
        <v/>
      </c>
      <c r="K19" s="6" t="str">
        <f>IF('Prueba 1º Español'!K27="","",IF('Prueba 1º Español'!K27=VLOOKUP(TABLA_PUNTUACION!K$5,TABLA_ESPECIFICACIONES!$C:$F,4,FALSE),1,0))</f>
        <v/>
      </c>
      <c r="L19" s="6" t="str">
        <f>IF('Prueba 1º Español'!L27="","",IF('Prueba 1º Español'!L27=VLOOKUP(TABLA_PUNTUACION!L$5,TABLA_ESPECIFICACIONES!$C:$F,4,FALSE),1,0))</f>
        <v/>
      </c>
      <c r="M19" s="6" t="str">
        <f>IF('Prueba 1º Español'!M27="","",IF('Prueba 1º Español'!M27=VLOOKUP(TABLA_PUNTUACION!M$5,TABLA_ESPECIFICACIONES!$C:$F,4,FALSE),1,0))</f>
        <v/>
      </c>
      <c r="N19" s="6" t="str">
        <f>IF('Prueba 1º Español'!N27="","",IF('Prueba 1º Español'!N27=VLOOKUP(TABLA_PUNTUACION!N$5,TABLA_ESPECIFICACIONES!$C:$F,4,FALSE),1,0))</f>
        <v/>
      </c>
      <c r="O19" s="6">
        <f>'TABLA_NIVEL DE LOGRO'!$C$6</f>
        <v>6</v>
      </c>
      <c r="P19" s="6" t="str">
        <f t="shared" si="0"/>
        <v/>
      </c>
      <c r="Q19" s="6" t="str">
        <f>IF(TABLA_PUNTUACION!P19="","",_xlfn.CONCAT("Logró ",TABLA_PUNTUACION!P19," de "&amp;'TABLA_NIVEL DE LOGRO'!$C$7&amp;" puntos"))</f>
        <v/>
      </c>
      <c r="R19" s="6" t="str">
        <f t="shared" si="1"/>
        <v/>
      </c>
      <c r="S19" s="31" t="str">
        <f>IF(P19="","",IF(R19=0,'TABLA_NIVEL DE LOGRO'!$D$5,'TABLA_NIVEL DE LOGRO'!$D$6))</f>
        <v/>
      </c>
      <c r="T19" s="18" t="str">
        <f t="shared" si="2"/>
        <v/>
      </c>
      <c r="U19" s="6" t="str">
        <f>IF(T19="","",_xlfn.CONCAT("Logró ",T19," de "&amp;'TABLA_NIVEL DE LOGRO'!$I$5&amp;" puntos"))</f>
        <v/>
      </c>
      <c r="V19" s="6" t="str">
        <f>IF(T19="","",IF(T19&lt;'TABLA_NIVEL DE LOGRO'!$J$5,0,1))</f>
        <v/>
      </c>
      <c r="W19" s="31" t="str">
        <f>IF(V19="","",IF(V19=0,'TABLA_NIVEL DE LOGRO'!$L$5,'TABLA_NIVEL DE LOGRO'!$K$5))</f>
        <v/>
      </c>
      <c r="X19" s="18" t="str">
        <f t="shared" si="3"/>
        <v/>
      </c>
      <c r="Y19" s="6" t="str">
        <f>IF(X19="","",_xlfn.CONCAT("Logró ",X19," de "&amp;'TABLA_NIVEL DE LOGRO'!$I$6&amp;" puntos"))</f>
        <v/>
      </c>
      <c r="Z19" s="6" t="str">
        <f>IF(X19="","",IF(X19&lt;'TABLA_NIVEL DE LOGRO'!$J$6,0,1))</f>
        <v/>
      </c>
      <c r="AA19" s="31" t="str">
        <f>IF(Z19="","",IF(Z19=0,'TABLA_NIVEL DE LOGRO'!$L$6,'TABLA_NIVEL DE LOGRO'!$K$6))</f>
        <v/>
      </c>
    </row>
    <row r="20" spans="1:27" s="25" customFormat="1" x14ac:dyDescent="0.25">
      <c r="A20" s="30" t="str">
        <f>IF('Prueba 1º Español'!A28="","",'Prueba 1º Español'!A28)</f>
        <v/>
      </c>
      <c r="B20" s="30" t="str">
        <f>IF('Prueba 1º Español'!B28="","",'Prueba 1º Español'!B28)</f>
        <v/>
      </c>
      <c r="C20" s="30" t="str">
        <f>IF('Prueba 1º Español'!C28="","",'Prueba 1º Español'!C28)</f>
        <v/>
      </c>
      <c r="D20" s="30" t="str">
        <f>IF('Prueba 1º Español'!D28="","",'Prueba 1º Español'!D28)</f>
        <v/>
      </c>
      <c r="E20" s="6" t="str">
        <f>IF('Prueba 1º Español'!E28="","",IF('Prueba 1º Español'!E28=VLOOKUP(TABLA_PUNTUACION!E$5,TABLA_ESPECIFICACIONES!$C:$F,4,FALSE),1,0))</f>
        <v/>
      </c>
      <c r="F20" s="6" t="str">
        <f>IF('Prueba 1º Español'!F28="","",IF('Prueba 1º Español'!F28=VLOOKUP(TABLA_PUNTUACION!F$5,TABLA_ESPECIFICACIONES!$C:$F,4,FALSE),1,0))</f>
        <v/>
      </c>
      <c r="G20" s="6" t="str">
        <f>IF('Prueba 1º Español'!G28="","",IF('Prueba 1º Español'!G28=VLOOKUP(TABLA_PUNTUACION!G$5,TABLA_ESPECIFICACIONES!$C:$F,4,FALSE),1,0))</f>
        <v/>
      </c>
      <c r="H20" s="6" t="str">
        <f>IF('Prueba 1º Español'!H28="","",IF('Prueba 1º Español'!H28=VLOOKUP(TABLA_PUNTUACION!H$5,TABLA_ESPECIFICACIONES!$C:$F,4,FALSE),1,0))</f>
        <v/>
      </c>
      <c r="I20" s="6" t="str">
        <f>IF('Prueba 1º Español'!I28="","",IF('Prueba 1º Español'!I28=VLOOKUP(TABLA_PUNTUACION!I$5,TABLA_ESPECIFICACIONES!$C:$F,4,FALSE),1,0))</f>
        <v/>
      </c>
      <c r="J20" s="6" t="str">
        <f>IF('Prueba 1º Español'!J28="","",IF('Prueba 1º Español'!J28=VLOOKUP(TABLA_PUNTUACION!J$5,TABLA_ESPECIFICACIONES!$C:$F,4,FALSE),1,0))</f>
        <v/>
      </c>
      <c r="K20" s="6" t="str">
        <f>IF('Prueba 1º Español'!K28="","",IF('Prueba 1º Español'!K28=VLOOKUP(TABLA_PUNTUACION!K$5,TABLA_ESPECIFICACIONES!$C:$F,4,FALSE),1,0))</f>
        <v/>
      </c>
      <c r="L20" s="6" t="str">
        <f>IF('Prueba 1º Español'!L28="","",IF('Prueba 1º Español'!L28=VLOOKUP(TABLA_PUNTUACION!L$5,TABLA_ESPECIFICACIONES!$C:$F,4,FALSE),1,0))</f>
        <v/>
      </c>
      <c r="M20" s="6" t="str">
        <f>IF('Prueba 1º Español'!M28="","",IF('Prueba 1º Español'!M28=VLOOKUP(TABLA_PUNTUACION!M$5,TABLA_ESPECIFICACIONES!$C:$F,4,FALSE),1,0))</f>
        <v/>
      </c>
      <c r="N20" s="6" t="str">
        <f>IF('Prueba 1º Español'!N28="","",IF('Prueba 1º Español'!N28=VLOOKUP(TABLA_PUNTUACION!N$5,TABLA_ESPECIFICACIONES!$C:$F,4,FALSE),1,0))</f>
        <v/>
      </c>
      <c r="O20" s="6">
        <f>'TABLA_NIVEL DE LOGRO'!$C$6</f>
        <v>6</v>
      </c>
      <c r="P20" s="6" t="str">
        <f t="shared" si="0"/>
        <v/>
      </c>
      <c r="Q20" s="6" t="str">
        <f>IF(TABLA_PUNTUACION!P20="","",_xlfn.CONCAT("Logró ",TABLA_PUNTUACION!P20," de "&amp;'TABLA_NIVEL DE LOGRO'!$C$7&amp;" puntos"))</f>
        <v/>
      </c>
      <c r="R20" s="6" t="str">
        <f t="shared" si="1"/>
        <v/>
      </c>
      <c r="S20" s="31" t="str">
        <f>IF(P20="","",IF(R20=0,'TABLA_NIVEL DE LOGRO'!$D$5,'TABLA_NIVEL DE LOGRO'!$D$6))</f>
        <v/>
      </c>
      <c r="T20" s="18" t="str">
        <f t="shared" si="2"/>
        <v/>
      </c>
      <c r="U20" s="6" t="str">
        <f>IF(T20="","",_xlfn.CONCAT("Logró ",T20," de "&amp;'TABLA_NIVEL DE LOGRO'!$I$5&amp;" puntos"))</f>
        <v/>
      </c>
      <c r="V20" s="6" t="str">
        <f>IF(T20="","",IF(T20&lt;'TABLA_NIVEL DE LOGRO'!$J$5,0,1))</f>
        <v/>
      </c>
      <c r="W20" s="31" t="str">
        <f>IF(V20="","",IF(V20=0,'TABLA_NIVEL DE LOGRO'!$L$5,'TABLA_NIVEL DE LOGRO'!$K$5))</f>
        <v/>
      </c>
      <c r="X20" s="18" t="str">
        <f t="shared" si="3"/>
        <v/>
      </c>
      <c r="Y20" s="6" t="str">
        <f>IF(X20="","",_xlfn.CONCAT("Logró ",X20," de "&amp;'TABLA_NIVEL DE LOGRO'!$I$6&amp;" puntos"))</f>
        <v/>
      </c>
      <c r="Z20" s="6" t="str">
        <f>IF(X20="","",IF(X20&lt;'TABLA_NIVEL DE LOGRO'!$J$6,0,1))</f>
        <v/>
      </c>
      <c r="AA20" s="31" t="str">
        <f>IF(Z20="","",IF(Z20=0,'TABLA_NIVEL DE LOGRO'!$L$6,'TABLA_NIVEL DE LOGRO'!$K$6))</f>
        <v/>
      </c>
    </row>
    <row r="21" spans="1:27" s="25" customFormat="1" x14ac:dyDescent="0.25">
      <c r="A21" s="30" t="str">
        <f>IF('Prueba 1º Español'!A29="","",'Prueba 1º Español'!A29)</f>
        <v/>
      </c>
      <c r="B21" s="30" t="str">
        <f>IF('Prueba 1º Español'!B29="","",'Prueba 1º Español'!B29)</f>
        <v/>
      </c>
      <c r="C21" s="30" t="str">
        <f>IF('Prueba 1º Español'!C29="","",'Prueba 1º Español'!C29)</f>
        <v/>
      </c>
      <c r="D21" s="30" t="str">
        <f>IF('Prueba 1º Español'!D29="","",'Prueba 1º Español'!D29)</f>
        <v/>
      </c>
      <c r="E21" s="6" t="str">
        <f>IF('Prueba 1º Español'!E29="","",IF('Prueba 1º Español'!E29=VLOOKUP(TABLA_PUNTUACION!E$5,TABLA_ESPECIFICACIONES!$C:$F,4,FALSE),1,0))</f>
        <v/>
      </c>
      <c r="F21" s="6" t="str">
        <f>IF('Prueba 1º Español'!F29="","",IF('Prueba 1º Español'!F29=VLOOKUP(TABLA_PUNTUACION!F$5,TABLA_ESPECIFICACIONES!$C:$F,4,FALSE),1,0))</f>
        <v/>
      </c>
      <c r="G21" s="6" t="str">
        <f>IF('Prueba 1º Español'!G29="","",IF('Prueba 1º Español'!G29=VLOOKUP(TABLA_PUNTUACION!G$5,TABLA_ESPECIFICACIONES!$C:$F,4,FALSE),1,0))</f>
        <v/>
      </c>
      <c r="H21" s="6" t="str">
        <f>IF('Prueba 1º Español'!H29="","",IF('Prueba 1º Español'!H29=VLOOKUP(TABLA_PUNTUACION!H$5,TABLA_ESPECIFICACIONES!$C:$F,4,FALSE),1,0))</f>
        <v/>
      </c>
      <c r="I21" s="6" t="str">
        <f>IF('Prueba 1º Español'!I29="","",IF('Prueba 1º Español'!I29=VLOOKUP(TABLA_PUNTUACION!I$5,TABLA_ESPECIFICACIONES!$C:$F,4,FALSE),1,0))</f>
        <v/>
      </c>
      <c r="J21" s="6" t="str">
        <f>IF('Prueba 1º Español'!J29="","",IF('Prueba 1º Español'!J29=VLOOKUP(TABLA_PUNTUACION!J$5,TABLA_ESPECIFICACIONES!$C:$F,4,FALSE),1,0))</f>
        <v/>
      </c>
      <c r="K21" s="6" t="str">
        <f>IF('Prueba 1º Español'!K29="","",IF('Prueba 1º Español'!K29=VLOOKUP(TABLA_PUNTUACION!K$5,TABLA_ESPECIFICACIONES!$C:$F,4,FALSE),1,0))</f>
        <v/>
      </c>
      <c r="L21" s="6" t="str">
        <f>IF('Prueba 1º Español'!L29="","",IF('Prueba 1º Español'!L29=VLOOKUP(TABLA_PUNTUACION!L$5,TABLA_ESPECIFICACIONES!$C:$F,4,FALSE),1,0))</f>
        <v/>
      </c>
      <c r="M21" s="6" t="str">
        <f>IF('Prueba 1º Español'!M29="","",IF('Prueba 1º Español'!M29=VLOOKUP(TABLA_PUNTUACION!M$5,TABLA_ESPECIFICACIONES!$C:$F,4,FALSE),1,0))</f>
        <v/>
      </c>
      <c r="N21" s="6" t="str">
        <f>IF('Prueba 1º Español'!N29="","",IF('Prueba 1º Español'!N29=VLOOKUP(TABLA_PUNTUACION!N$5,TABLA_ESPECIFICACIONES!$C:$F,4,FALSE),1,0))</f>
        <v/>
      </c>
      <c r="O21" s="6">
        <f>'TABLA_NIVEL DE LOGRO'!$C$6</f>
        <v>6</v>
      </c>
      <c r="P21" s="6" t="str">
        <f t="shared" si="0"/>
        <v/>
      </c>
      <c r="Q21" s="6" t="str">
        <f>IF(TABLA_PUNTUACION!P21="","",_xlfn.CONCAT("Logró ",TABLA_PUNTUACION!P21," de "&amp;'TABLA_NIVEL DE LOGRO'!$C$7&amp;" puntos"))</f>
        <v/>
      </c>
      <c r="R21" s="6" t="str">
        <f t="shared" si="1"/>
        <v/>
      </c>
      <c r="S21" s="31" t="str">
        <f>IF(P21="","",IF(R21=0,'TABLA_NIVEL DE LOGRO'!$D$5,'TABLA_NIVEL DE LOGRO'!$D$6))</f>
        <v/>
      </c>
      <c r="T21" s="18" t="str">
        <f t="shared" si="2"/>
        <v/>
      </c>
      <c r="U21" s="6" t="str">
        <f>IF(T21="","",_xlfn.CONCAT("Logró ",T21," de "&amp;'TABLA_NIVEL DE LOGRO'!$I$5&amp;" puntos"))</f>
        <v/>
      </c>
      <c r="V21" s="6" t="str">
        <f>IF(T21="","",IF(T21&lt;'TABLA_NIVEL DE LOGRO'!$J$5,0,1))</f>
        <v/>
      </c>
      <c r="W21" s="31" t="str">
        <f>IF(V21="","",IF(V21=0,'TABLA_NIVEL DE LOGRO'!$L$5,'TABLA_NIVEL DE LOGRO'!$K$5))</f>
        <v/>
      </c>
      <c r="X21" s="18" t="str">
        <f t="shared" si="3"/>
        <v/>
      </c>
      <c r="Y21" s="6" t="str">
        <f>IF(X21="","",_xlfn.CONCAT("Logró ",X21," de "&amp;'TABLA_NIVEL DE LOGRO'!$I$6&amp;" puntos"))</f>
        <v/>
      </c>
      <c r="Z21" s="6" t="str">
        <f>IF(X21="","",IF(X21&lt;'TABLA_NIVEL DE LOGRO'!$J$6,0,1))</f>
        <v/>
      </c>
      <c r="AA21" s="31" t="str">
        <f>IF(Z21="","",IF(Z21=0,'TABLA_NIVEL DE LOGRO'!$L$6,'TABLA_NIVEL DE LOGRO'!$K$6))</f>
        <v/>
      </c>
    </row>
    <row r="22" spans="1:27" s="25" customFormat="1" x14ac:dyDescent="0.25">
      <c r="A22" s="30" t="str">
        <f>IF('Prueba 1º Español'!A30="","",'Prueba 1º Español'!A30)</f>
        <v/>
      </c>
      <c r="B22" s="30" t="str">
        <f>IF('Prueba 1º Español'!B30="","",'Prueba 1º Español'!B30)</f>
        <v/>
      </c>
      <c r="C22" s="30" t="str">
        <f>IF('Prueba 1º Español'!C30="","",'Prueba 1º Español'!C30)</f>
        <v/>
      </c>
      <c r="D22" s="30" t="str">
        <f>IF('Prueba 1º Español'!D30="","",'Prueba 1º Español'!D30)</f>
        <v/>
      </c>
      <c r="E22" s="6" t="str">
        <f>IF('Prueba 1º Español'!E30="","",IF('Prueba 1º Español'!E30=VLOOKUP(TABLA_PUNTUACION!E$5,TABLA_ESPECIFICACIONES!$C:$F,4,FALSE),1,0))</f>
        <v/>
      </c>
      <c r="F22" s="6" t="str">
        <f>IF('Prueba 1º Español'!F30="","",IF('Prueba 1º Español'!F30=VLOOKUP(TABLA_PUNTUACION!F$5,TABLA_ESPECIFICACIONES!$C:$F,4,FALSE),1,0))</f>
        <v/>
      </c>
      <c r="G22" s="6" t="str">
        <f>IF('Prueba 1º Español'!G30="","",IF('Prueba 1º Español'!G30=VLOOKUP(TABLA_PUNTUACION!G$5,TABLA_ESPECIFICACIONES!$C:$F,4,FALSE),1,0))</f>
        <v/>
      </c>
      <c r="H22" s="6" t="str">
        <f>IF('Prueba 1º Español'!H30="","",IF('Prueba 1º Español'!H30=VLOOKUP(TABLA_PUNTUACION!H$5,TABLA_ESPECIFICACIONES!$C:$F,4,FALSE),1,0))</f>
        <v/>
      </c>
      <c r="I22" s="6" t="str">
        <f>IF('Prueba 1º Español'!I30="","",IF('Prueba 1º Español'!I30=VLOOKUP(TABLA_PUNTUACION!I$5,TABLA_ESPECIFICACIONES!$C:$F,4,FALSE),1,0))</f>
        <v/>
      </c>
      <c r="J22" s="6" t="str">
        <f>IF('Prueba 1º Español'!J30="","",IF('Prueba 1º Español'!J30=VLOOKUP(TABLA_PUNTUACION!J$5,TABLA_ESPECIFICACIONES!$C:$F,4,FALSE),1,0))</f>
        <v/>
      </c>
      <c r="K22" s="6" t="str">
        <f>IF('Prueba 1º Español'!K30="","",IF('Prueba 1º Español'!K30=VLOOKUP(TABLA_PUNTUACION!K$5,TABLA_ESPECIFICACIONES!$C:$F,4,FALSE),1,0))</f>
        <v/>
      </c>
      <c r="L22" s="6" t="str">
        <f>IF('Prueba 1º Español'!L30="","",IF('Prueba 1º Español'!L30=VLOOKUP(TABLA_PUNTUACION!L$5,TABLA_ESPECIFICACIONES!$C:$F,4,FALSE),1,0))</f>
        <v/>
      </c>
      <c r="M22" s="6" t="str">
        <f>IF('Prueba 1º Español'!M30="","",IF('Prueba 1º Español'!M30=VLOOKUP(TABLA_PUNTUACION!M$5,TABLA_ESPECIFICACIONES!$C:$F,4,FALSE),1,0))</f>
        <v/>
      </c>
      <c r="N22" s="6" t="str">
        <f>IF('Prueba 1º Español'!N30="","",IF('Prueba 1º Español'!N30=VLOOKUP(TABLA_PUNTUACION!N$5,TABLA_ESPECIFICACIONES!$C:$F,4,FALSE),1,0))</f>
        <v/>
      </c>
      <c r="O22" s="6">
        <f>'TABLA_NIVEL DE LOGRO'!$C$6</f>
        <v>6</v>
      </c>
      <c r="P22" s="6" t="str">
        <f t="shared" si="0"/>
        <v/>
      </c>
      <c r="Q22" s="6" t="str">
        <f>IF(TABLA_PUNTUACION!P22="","",_xlfn.CONCAT("Logró ",TABLA_PUNTUACION!P22," de "&amp;'TABLA_NIVEL DE LOGRO'!$C$7&amp;" puntos"))</f>
        <v/>
      </c>
      <c r="R22" s="6" t="str">
        <f t="shared" si="1"/>
        <v/>
      </c>
      <c r="S22" s="31" t="str">
        <f>IF(P22="","",IF(R22=0,'TABLA_NIVEL DE LOGRO'!$D$5,'TABLA_NIVEL DE LOGRO'!$D$6))</f>
        <v/>
      </c>
      <c r="T22" s="18" t="str">
        <f t="shared" si="2"/>
        <v/>
      </c>
      <c r="U22" s="6" t="str">
        <f>IF(T22="","",_xlfn.CONCAT("Logró ",T22," de "&amp;'TABLA_NIVEL DE LOGRO'!$I$5&amp;" puntos"))</f>
        <v/>
      </c>
      <c r="V22" s="6" t="str">
        <f>IF(T22="","",IF(T22&lt;'TABLA_NIVEL DE LOGRO'!$J$5,0,1))</f>
        <v/>
      </c>
      <c r="W22" s="31" t="str">
        <f>IF(V22="","",IF(V22=0,'TABLA_NIVEL DE LOGRO'!$L$5,'TABLA_NIVEL DE LOGRO'!$K$5))</f>
        <v/>
      </c>
      <c r="X22" s="18" t="str">
        <f t="shared" si="3"/>
        <v/>
      </c>
      <c r="Y22" s="6" t="str">
        <f>IF(X22="","",_xlfn.CONCAT("Logró ",X22," de "&amp;'TABLA_NIVEL DE LOGRO'!$I$6&amp;" puntos"))</f>
        <v/>
      </c>
      <c r="Z22" s="6" t="str">
        <f>IF(X22="","",IF(X22&lt;'TABLA_NIVEL DE LOGRO'!$J$6,0,1))</f>
        <v/>
      </c>
      <c r="AA22" s="31" t="str">
        <f>IF(Z22="","",IF(Z22=0,'TABLA_NIVEL DE LOGRO'!$L$6,'TABLA_NIVEL DE LOGRO'!$K$6))</f>
        <v/>
      </c>
    </row>
    <row r="23" spans="1:27" s="25" customFormat="1" x14ac:dyDescent="0.25">
      <c r="A23" s="30" t="str">
        <f>IF('Prueba 1º Español'!A31="","",'Prueba 1º Español'!A31)</f>
        <v/>
      </c>
      <c r="B23" s="30" t="str">
        <f>IF('Prueba 1º Español'!B31="","",'Prueba 1º Español'!B31)</f>
        <v/>
      </c>
      <c r="C23" s="30" t="str">
        <f>IF('Prueba 1º Español'!C31="","",'Prueba 1º Español'!C31)</f>
        <v/>
      </c>
      <c r="D23" s="30" t="str">
        <f>IF('Prueba 1º Español'!D31="","",'Prueba 1º Español'!D31)</f>
        <v/>
      </c>
      <c r="E23" s="6" t="str">
        <f>IF('Prueba 1º Español'!E31="","",IF('Prueba 1º Español'!E31=VLOOKUP(TABLA_PUNTUACION!E$5,TABLA_ESPECIFICACIONES!$C:$F,4,FALSE),1,0))</f>
        <v/>
      </c>
      <c r="F23" s="6" t="str">
        <f>IF('Prueba 1º Español'!F31="","",IF('Prueba 1º Español'!F31=VLOOKUP(TABLA_PUNTUACION!F$5,TABLA_ESPECIFICACIONES!$C:$F,4,FALSE),1,0))</f>
        <v/>
      </c>
      <c r="G23" s="6" t="str">
        <f>IF('Prueba 1º Español'!G31="","",IF('Prueba 1º Español'!G31=VLOOKUP(TABLA_PUNTUACION!G$5,TABLA_ESPECIFICACIONES!$C:$F,4,FALSE),1,0))</f>
        <v/>
      </c>
      <c r="H23" s="6" t="str">
        <f>IF('Prueba 1º Español'!H31="","",IF('Prueba 1º Español'!H31=VLOOKUP(TABLA_PUNTUACION!H$5,TABLA_ESPECIFICACIONES!$C:$F,4,FALSE),1,0))</f>
        <v/>
      </c>
      <c r="I23" s="6" t="str">
        <f>IF('Prueba 1º Español'!I31="","",IF('Prueba 1º Español'!I31=VLOOKUP(TABLA_PUNTUACION!I$5,TABLA_ESPECIFICACIONES!$C:$F,4,FALSE),1,0))</f>
        <v/>
      </c>
      <c r="J23" s="6" t="str">
        <f>IF('Prueba 1º Español'!J31="","",IF('Prueba 1º Español'!J31=VLOOKUP(TABLA_PUNTUACION!J$5,TABLA_ESPECIFICACIONES!$C:$F,4,FALSE),1,0))</f>
        <v/>
      </c>
      <c r="K23" s="6" t="str">
        <f>IF('Prueba 1º Español'!K31="","",IF('Prueba 1º Español'!K31=VLOOKUP(TABLA_PUNTUACION!K$5,TABLA_ESPECIFICACIONES!$C:$F,4,FALSE),1,0))</f>
        <v/>
      </c>
      <c r="L23" s="6" t="str">
        <f>IF('Prueba 1º Español'!L31="","",IF('Prueba 1º Español'!L31=VLOOKUP(TABLA_PUNTUACION!L$5,TABLA_ESPECIFICACIONES!$C:$F,4,FALSE),1,0))</f>
        <v/>
      </c>
      <c r="M23" s="6" t="str">
        <f>IF('Prueba 1º Español'!M31="","",IF('Prueba 1º Español'!M31=VLOOKUP(TABLA_PUNTUACION!M$5,TABLA_ESPECIFICACIONES!$C:$F,4,FALSE),1,0))</f>
        <v/>
      </c>
      <c r="N23" s="6" t="str">
        <f>IF('Prueba 1º Español'!N31="","",IF('Prueba 1º Español'!N31=VLOOKUP(TABLA_PUNTUACION!N$5,TABLA_ESPECIFICACIONES!$C:$F,4,FALSE),1,0))</f>
        <v/>
      </c>
      <c r="O23" s="6">
        <f>'TABLA_NIVEL DE LOGRO'!$C$6</f>
        <v>6</v>
      </c>
      <c r="P23" s="6" t="str">
        <f t="shared" si="0"/>
        <v/>
      </c>
      <c r="Q23" s="6" t="str">
        <f>IF(TABLA_PUNTUACION!P23="","",_xlfn.CONCAT("Logró ",TABLA_PUNTUACION!P23," de "&amp;'TABLA_NIVEL DE LOGRO'!$C$7&amp;" puntos"))</f>
        <v/>
      </c>
      <c r="R23" s="6" t="str">
        <f t="shared" si="1"/>
        <v/>
      </c>
      <c r="S23" s="31" t="str">
        <f>IF(P23="","",IF(R23=0,'TABLA_NIVEL DE LOGRO'!$D$5,'TABLA_NIVEL DE LOGRO'!$D$6))</f>
        <v/>
      </c>
      <c r="T23" s="18" t="str">
        <f t="shared" si="2"/>
        <v/>
      </c>
      <c r="U23" s="6" t="str">
        <f>IF(T23="","",_xlfn.CONCAT("Logró ",T23," de "&amp;'TABLA_NIVEL DE LOGRO'!$I$5&amp;" puntos"))</f>
        <v/>
      </c>
      <c r="V23" s="6" t="str">
        <f>IF(T23="","",IF(T23&lt;'TABLA_NIVEL DE LOGRO'!$J$5,0,1))</f>
        <v/>
      </c>
      <c r="W23" s="31" t="str">
        <f>IF(V23="","",IF(V23=0,'TABLA_NIVEL DE LOGRO'!$L$5,'TABLA_NIVEL DE LOGRO'!$K$5))</f>
        <v/>
      </c>
      <c r="X23" s="18" t="str">
        <f t="shared" si="3"/>
        <v/>
      </c>
      <c r="Y23" s="6" t="str">
        <f>IF(X23="","",_xlfn.CONCAT("Logró ",X23," de "&amp;'TABLA_NIVEL DE LOGRO'!$I$6&amp;" puntos"))</f>
        <v/>
      </c>
      <c r="Z23" s="6" t="str">
        <f>IF(X23="","",IF(X23&lt;'TABLA_NIVEL DE LOGRO'!$J$6,0,1))</f>
        <v/>
      </c>
      <c r="AA23" s="31" t="str">
        <f>IF(Z23="","",IF(Z23=0,'TABLA_NIVEL DE LOGRO'!$L$6,'TABLA_NIVEL DE LOGRO'!$K$6))</f>
        <v/>
      </c>
    </row>
    <row r="24" spans="1:27" s="25" customFormat="1" x14ac:dyDescent="0.25">
      <c r="A24" s="30" t="str">
        <f>IF('Prueba 1º Español'!A32="","",'Prueba 1º Español'!A32)</f>
        <v/>
      </c>
      <c r="B24" s="30" t="str">
        <f>IF('Prueba 1º Español'!B32="","",'Prueba 1º Español'!B32)</f>
        <v/>
      </c>
      <c r="C24" s="30" t="str">
        <f>IF('Prueba 1º Español'!C32="","",'Prueba 1º Español'!C32)</f>
        <v/>
      </c>
      <c r="D24" s="30" t="str">
        <f>IF('Prueba 1º Español'!D32="","",'Prueba 1º Español'!D32)</f>
        <v/>
      </c>
      <c r="E24" s="6" t="str">
        <f>IF('Prueba 1º Español'!E32="","",IF('Prueba 1º Español'!E32=VLOOKUP(TABLA_PUNTUACION!E$5,TABLA_ESPECIFICACIONES!$C:$F,4,FALSE),1,0))</f>
        <v/>
      </c>
      <c r="F24" s="6" t="str">
        <f>IF('Prueba 1º Español'!F32="","",IF('Prueba 1º Español'!F32=VLOOKUP(TABLA_PUNTUACION!F$5,TABLA_ESPECIFICACIONES!$C:$F,4,FALSE),1,0))</f>
        <v/>
      </c>
      <c r="G24" s="6" t="str">
        <f>IF('Prueba 1º Español'!G32="","",IF('Prueba 1º Español'!G32=VLOOKUP(TABLA_PUNTUACION!G$5,TABLA_ESPECIFICACIONES!$C:$F,4,FALSE),1,0))</f>
        <v/>
      </c>
      <c r="H24" s="6" t="str">
        <f>IF('Prueba 1º Español'!H32="","",IF('Prueba 1º Español'!H32=VLOOKUP(TABLA_PUNTUACION!H$5,TABLA_ESPECIFICACIONES!$C:$F,4,FALSE),1,0))</f>
        <v/>
      </c>
      <c r="I24" s="6" t="str">
        <f>IF('Prueba 1º Español'!I32="","",IF('Prueba 1º Español'!I32=VLOOKUP(TABLA_PUNTUACION!I$5,TABLA_ESPECIFICACIONES!$C:$F,4,FALSE),1,0))</f>
        <v/>
      </c>
      <c r="J24" s="6" t="str">
        <f>IF('Prueba 1º Español'!J32="","",IF('Prueba 1º Español'!J32=VLOOKUP(TABLA_PUNTUACION!J$5,TABLA_ESPECIFICACIONES!$C:$F,4,FALSE),1,0))</f>
        <v/>
      </c>
      <c r="K24" s="6" t="str">
        <f>IF('Prueba 1º Español'!K32="","",IF('Prueba 1º Español'!K32=VLOOKUP(TABLA_PUNTUACION!K$5,TABLA_ESPECIFICACIONES!$C:$F,4,FALSE),1,0))</f>
        <v/>
      </c>
      <c r="L24" s="6" t="str">
        <f>IF('Prueba 1º Español'!L32="","",IF('Prueba 1º Español'!L32=VLOOKUP(TABLA_PUNTUACION!L$5,TABLA_ESPECIFICACIONES!$C:$F,4,FALSE),1,0))</f>
        <v/>
      </c>
      <c r="M24" s="6" t="str">
        <f>IF('Prueba 1º Español'!M32="","",IF('Prueba 1º Español'!M32=VLOOKUP(TABLA_PUNTUACION!M$5,TABLA_ESPECIFICACIONES!$C:$F,4,FALSE),1,0))</f>
        <v/>
      </c>
      <c r="N24" s="6" t="str">
        <f>IF('Prueba 1º Español'!N32="","",IF('Prueba 1º Español'!N32=VLOOKUP(TABLA_PUNTUACION!N$5,TABLA_ESPECIFICACIONES!$C:$F,4,FALSE),1,0))</f>
        <v/>
      </c>
      <c r="O24" s="6">
        <f>'TABLA_NIVEL DE LOGRO'!$C$6</f>
        <v>6</v>
      </c>
      <c r="P24" s="6" t="str">
        <f t="shared" si="0"/>
        <v/>
      </c>
      <c r="Q24" s="6" t="str">
        <f>IF(TABLA_PUNTUACION!P24="","",_xlfn.CONCAT("Logró ",TABLA_PUNTUACION!P24," de "&amp;'TABLA_NIVEL DE LOGRO'!$C$7&amp;" puntos"))</f>
        <v/>
      </c>
      <c r="R24" s="6" t="str">
        <f t="shared" si="1"/>
        <v/>
      </c>
      <c r="S24" s="31" t="str">
        <f>IF(P24="","",IF(R24=0,'TABLA_NIVEL DE LOGRO'!$D$5,'TABLA_NIVEL DE LOGRO'!$D$6))</f>
        <v/>
      </c>
      <c r="T24" s="18" t="str">
        <f t="shared" si="2"/>
        <v/>
      </c>
      <c r="U24" s="6" t="str">
        <f>IF(T24="","",_xlfn.CONCAT("Logró ",T24," de "&amp;'TABLA_NIVEL DE LOGRO'!$I$5&amp;" puntos"))</f>
        <v/>
      </c>
      <c r="V24" s="6" t="str">
        <f>IF(T24="","",IF(T24&lt;'TABLA_NIVEL DE LOGRO'!$J$5,0,1))</f>
        <v/>
      </c>
      <c r="W24" s="31" t="str">
        <f>IF(V24="","",IF(V24=0,'TABLA_NIVEL DE LOGRO'!$L$5,'TABLA_NIVEL DE LOGRO'!$K$5))</f>
        <v/>
      </c>
      <c r="X24" s="18" t="str">
        <f t="shared" si="3"/>
        <v/>
      </c>
      <c r="Y24" s="6" t="str">
        <f>IF(X24="","",_xlfn.CONCAT("Logró ",X24," de "&amp;'TABLA_NIVEL DE LOGRO'!$I$6&amp;" puntos"))</f>
        <v/>
      </c>
      <c r="Z24" s="6" t="str">
        <f>IF(X24="","",IF(X24&lt;'TABLA_NIVEL DE LOGRO'!$J$6,0,1))</f>
        <v/>
      </c>
      <c r="AA24" s="31" t="str">
        <f>IF(Z24="","",IF(Z24=0,'TABLA_NIVEL DE LOGRO'!$L$6,'TABLA_NIVEL DE LOGRO'!$K$6))</f>
        <v/>
      </c>
    </row>
    <row r="25" spans="1:27" s="25" customFormat="1" x14ac:dyDescent="0.25">
      <c r="A25" s="30" t="str">
        <f>IF('Prueba 1º Español'!A33="","",'Prueba 1º Español'!A33)</f>
        <v/>
      </c>
      <c r="B25" s="30" t="str">
        <f>IF('Prueba 1º Español'!B33="","",'Prueba 1º Español'!B33)</f>
        <v/>
      </c>
      <c r="C25" s="30" t="str">
        <f>IF('Prueba 1º Español'!C33="","",'Prueba 1º Español'!C33)</f>
        <v/>
      </c>
      <c r="D25" s="30" t="str">
        <f>IF('Prueba 1º Español'!D33="","",'Prueba 1º Español'!D33)</f>
        <v/>
      </c>
      <c r="E25" s="6" t="str">
        <f>IF('Prueba 1º Español'!E33="","",IF('Prueba 1º Español'!E33=VLOOKUP(TABLA_PUNTUACION!E$5,TABLA_ESPECIFICACIONES!$C:$F,4,FALSE),1,0))</f>
        <v/>
      </c>
      <c r="F25" s="6" t="str">
        <f>IF('Prueba 1º Español'!F33="","",IF('Prueba 1º Español'!F33=VLOOKUP(TABLA_PUNTUACION!F$5,TABLA_ESPECIFICACIONES!$C:$F,4,FALSE),1,0))</f>
        <v/>
      </c>
      <c r="G25" s="6" t="str">
        <f>IF('Prueba 1º Español'!G33="","",IF('Prueba 1º Español'!G33=VLOOKUP(TABLA_PUNTUACION!G$5,TABLA_ESPECIFICACIONES!$C:$F,4,FALSE),1,0))</f>
        <v/>
      </c>
      <c r="H25" s="6" t="str">
        <f>IF('Prueba 1º Español'!H33="","",IF('Prueba 1º Español'!H33=VLOOKUP(TABLA_PUNTUACION!H$5,TABLA_ESPECIFICACIONES!$C:$F,4,FALSE),1,0))</f>
        <v/>
      </c>
      <c r="I25" s="6" t="str">
        <f>IF('Prueba 1º Español'!I33="","",IF('Prueba 1º Español'!I33=VLOOKUP(TABLA_PUNTUACION!I$5,TABLA_ESPECIFICACIONES!$C:$F,4,FALSE),1,0))</f>
        <v/>
      </c>
      <c r="J25" s="6" t="str">
        <f>IF('Prueba 1º Español'!J33="","",IF('Prueba 1º Español'!J33=VLOOKUP(TABLA_PUNTUACION!J$5,TABLA_ESPECIFICACIONES!$C:$F,4,FALSE),1,0))</f>
        <v/>
      </c>
      <c r="K25" s="6" t="str">
        <f>IF('Prueba 1º Español'!K33="","",IF('Prueba 1º Español'!K33=VLOOKUP(TABLA_PUNTUACION!K$5,TABLA_ESPECIFICACIONES!$C:$F,4,FALSE),1,0))</f>
        <v/>
      </c>
      <c r="L25" s="6" t="str">
        <f>IF('Prueba 1º Español'!L33="","",IF('Prueba 1º Español'!L33=VLOOKUP(TABLA_PUNTUACION!L$5,TABLA_ESPECIFICACIONES!$C:$F,4,FALSE),1,0))</f>
        <v/>
      </c>
      <c r="M25" s="6" t="str">
        <f>IF('Prueba 1º Español'!M33="","",IF('Prueba 1º Español'!M33=VLOOKUP(TABLA_PUNTUACION!M$5,TABLA_ESPECIFICACIONES!$C:$F,4,FALSE),1,0))</f>
        <v/>
      </c>
      <c r="N25" s="6" t="str">
        <f>IF('Prueba 1º Español'!N33="","",IF('Prueba 1º Español'!N33=VLOOKUP(TABLA_PUNTUACION!N$5,TABLA_ESPECIFICACIONES!$C:$F,4,FALSE),1,0))</f>
        <v/>
      </c>
      <c r="O25" s="6">
        <f>'TABLA_NIVEL DE LOGRO'!$C$6</f>
        <v>6</v>
      </c>
      <c r="P25" s="6" t="str">
        <f t="shared" si="0"/>
        <v/>
      </c>
      <c r="Q25" s="6" t="str">
        <f>IF(TABLA_PUNTUACION!P25="","",_xlfn.CONCAT("Logró ",TABLA_PUNTUACION!P25," de "&amp;'TABLA_NIVEL DE LOGRO'!$C$7&amp;" puntos"))</f>
        <v/>
      </c>
      <c r="R25" s="6" t="str">
        <f t="shared" si="1"/>
        <v/>
      </c>
      <c r="S25" s="31" t="str">
        <f>IF(P25="","",IF(R25=0,'TABLA_NIVEL DE LOGRO'!$D$5,'TABLA_NIVEL DE LOGRO'!$D$6))</f>
        <v/>
      </c>
      <c r="T25" s="18" t="str">
        <f t="shared" si="2"/>
        <v/>
      </c>
      <c r="U25" s="6" t="str">
        <f>IF(T25="","",_xlfn.CONCAT("Logró ",T25," de "&amp;'TABLA_NIVEL DE LOGRO'!$I$5&amp;" puntos"))</f>
        <v/>
      </c>
      <c r="V25" s="6" t="str">
        <f>IF(T25="","",IF(T25&lt;'TABLA_NIVEL DE LOGRO'!$J$5,0,1))</f>
        <v/>
      </c>
      <c r="W25" s="31" t="str">
        <f>IF(V25="","",IF(V25=0,'TABLA_NIVEL DE LOGRO'!$L$5,'TABLA_NIVEL DE LOGRO'!$K$5))</f>
        <v/>
      </c>
      <c r="X25" s="18" t="str">
        <f t="shared" si="3"/>
        <v/>
      </c>
      <c r="Y25" s="6" t="str">
        <f>IF(X25="","",_xlfn.CONCAT("Logró ",X25," de "&amp;'TABLA_NIVEL DE LOGRO'!$I$6&amp;" puntos"))</f>
        <v/>
      </c>
      <c r="Z25" s="6" t="str">
        <f>IF(X25="","",IF(X25&lt;'TABLA_NIVEL DE LOGRO'!$J$6,0,1))</f>
        <v/>
      </c>
      <c r="AA25" s="31" t="str">
        <f>IF(Z25="","",IF(Z25=0,'TABLA_NIVEL DE LOGRO'!$L$6,'TABLA_NIVEL DE LOGRO'!$K$6))</f>
        <v/>
      </c>
    </row>
    <row r="26" spans="1:27" s="25" customFormat="1" x14ac:dyDescent="0.25">
      <c r="A26" s="30" t="str">
        <f>IF('Prueba 1º Español'!A34="","",'Prueba 1º Español'!A34)</f>
        <v/>
      </c>
      <c r="B26" s="30" t="str">
        <f>IF('Prueba 1º Español'!B34="","",'Prueba 1º Español'!B34)</f>
        <v/>
      </c>
      <c r="C26" s="30" t="str">
        <f>IF('Prueba 1º Español'!C34="","",'Prueba 1º Español'!C34)</f>
        <v/>
      </c>
      <c r="D26" s="30" t="str">
        <f>IF('Prueba 1º Español'!D34="","",'Prueba 1º Español'!D34)</f>
        <v/>
      </c>
      <c r="E26" s="6" t="str">
        <f>IF('Prueba 1º Español'!E34="","",IF('Prueba 1º Español'!E34=VLOOKUP(TABLA_PUNTUACION!E$5,TABLA_ESPECIFICACIONES!$C:$F,4,FALSE),1,0))</f>
        <v/>
      </c>
      <c r="F26" s="6" t="str">
        <f>IF('Prueba 1º Español'!F34="","",IF('Prueba 1º Español'!F34=VLOOKUP(TABLA_PUNTUACION!F$5,TABLA_ESPECIFICACIONES!$C:$F,4,FALSE),1,0))</f>
        <v/>
      </c>
      <c r="G26" s="6" t="str">
        <f>IF('Prueba 1º Español'!G34="","",IF('Prueba 1º Español'!G34=VLOOKUP(TABLA_PUNTUACION!G$5,TABLA_ESPECIFICACIONES!$C:$F,4,FALSE),1,0))</f>
        <v/>
      </c>
      <c r="H26" s="6" t="str">
        <f>IF('Prueba 1º Español'!H34="","",IF('Prueba 1º Español'!H34=VLOOKUP(TABLA_PUNTUACION!H$5,TABLA_ESPECIFICACIONES!$C:$F,4,FALSE),1,0))</f>
        <v/>
      </c>
      <c r="I26" s="6" t="str">
        <f>IF('Prueba 1º Español'!I34="","",IF('Prueba 1º Español'!I34=VLOOKUP(TABLA_PUNTUACION!I$5,TABLA_ESPECIFICACIONES!$C:$F,4,FALSE),1,0))</f>
        <v/>
      </c>
      <c r="J26" s="6" t="str">
        <f>IF('Prueba 1º Español'!J34="","",IF('Prueba 1º Español'!J34=VLOOKUP(TABLA_PUNTUACION!J$5,TABLA_ESPECIFICACIONES!$C:$F,4,FALSE),1,0))</f>
        <v/>
      </c>
      <c r="K26" s="6" t="str">
        <f>IF('Prueba 1º Español'!K34="","",IF('Prueba 1º Español'!K34=VLOOKUP(TABLA_PUNTUACION!K$5,TABLA_ESPECIFICACIONES!$C:$F,4,FALSE),1,0))</f>
        <v/>
      </c>
      <c r="L26" s="6" t="str">
        <f>IF('Prueba 1º Español'!L34="","",IF('Prueba 1º Español'!L34=VLOOKUP(TABLA_PUNTUACION!L$5,TABLA_ESPECIFICACIONES!$C:$F,4,FALSE),1,0))</f>
        <v/>
      </c>
      <c r="M26" s="6" t="str">
        <f>IF('Prueba 1º Español'!M34="","",IF('Prueba 1º Español'!M34=VLOOKUP(TABLA_PUNTUACION!M$5,TABLA_ESPECIFICACIONES!$C:$F,4,FALSE),1,0))</f>
        <v/>
      </c>
      <c r="N26" s="6" t="str">
        <f>IF('Prueba 1º Español'!N34="","",IF('Prueba 1º Español'!N34=VLOOKUP(TABLA_PUNTUACION!N$5,TABLA_ESPECIFICACIONES!$C:$F,4,FALSE),1,0))</f>
        <v/>
      </c>
      <c r="O26" s="6">
        <f>'TABLA_NIVEL DE LOGRO'!$C$6</f>
        <v>6</v>
      </c>
      <c r="P26" s="6" t="str">
        <f t="shared" si="0"/>
        <v/>
      </c>
      <c r="Q26" s="6" t="str">
        <f>IF(TABLA_PUNTUACION!P26="","",_xlfn.CONCAT("Logró ",TABLA_PUNTUACION!P26," de "&amp;'TABLA_NIVEL DE LOGRO'!$C$7&amp;" puntos"))</f>
        <v/>
      </c>
      <c r="R26" s="6" t="str">
        <f t="shared" si="1"/>
        <v/>
      </c>
      <c r="S26" s="31" t="str">
        <f>IF(P26="","",IF(R26=0,'TABLA_NIVEL DE LOGRO'!$D$5,'TABLA_NIVEL DE LOGRO'!$D$6))</f>
        <v/>
      </c>
      <c r="T26" s="18" t="str">
        <f t="shared" si="2"/>
        <v/>
      </c>
      <c r="U26" s="6" t="str">
        <f>IF(T26="","",_xlfn.CONCAT("Logró ",T26," de "&amp;'TABLA_NIVEL DE LOGRO'!$I$5&amp;" puntos"))</f>
        <v/>
      </c>
      <c r="V26" s="6" t="str">
        <f>IF(T26="","",IF(T26&lt;'TABLA_NIVEL DE LOGRO'!$J$5,0,1))</f>
        <v/>
      </c>
      <c r="W26" s="31" t="str">
        <f>IF(V26="","",IF(V26=0,'TABLA_NIVEL DE LOGRO'!$L$5,'TABLA_NIVEL DE LOGRO'!$K$5))</f>
        <v/>
      </c>
      <c r="X26" s="18" t="str">
        <f t="shared" si="3"/>
        <v/>
      </c>
      <c r="Y26" s="6" t="str">
        <f>IF(X26="","",_xlfn.CONCAT("Logró ",X26," de "&amp;'TABLA_NIVEL DE LOGRO'!$I$6&amp;" puntos"))</f>
        <v/>
      </c>
      <c r="Z26" s="6" t="str">
        <f>IF(X26="","",IF(X26&lt;'TABLA_NIVEL DE LOGRO'!$J$6,0,1))</f>
        <v/>
      </c>
      <c r="AA26" s="31" t="str">
        <f>IF(Z26="","",IF(Z26=0,'TABLA_NIVEL DE LOGRO'!$L$6,'TABLA_NIVEL DE LOGRO'!$K$6))</f>
        <v/>
      </c>
    </row>
    <row r="27" spans="1:27" s="25" customFormat="1" x14ac:dyDescent="0.25">
      <c r="A27" s="30" t="str">
        <f>IF('Prueba 1º Español'!A35="","",'Prueba 1º Español'!A35)</f>
        <v/>
      </c>
      <c r="B27" s="30" t="str">
        <f>IF('Prueba 1º Español'!B35="","",'Prueba 1º Español'!B35)</f>
        <v/>
      </c>
      <c r="C27" s="30" t="str">
        <f>IF('Prueba 1º Español'!C35="","",'Prueba 1º Español'!C35)</f>
        <v/>
      </c>
      <c r="D27" s="30" t="str">
        <f>IF('Prueba 1º Español'!D35="","",'Prueba 1º Español'!D35)</f>
        <v/>
      </c>
      <c r="E27" s="6" t="str">
        <f>IF('Prueba 1º Español'!E35="","",IF('Prueba 1º Español'!E35=VLOOKUP(TABLA_PUNTUACION!E$5,TABLA_ESPECIFICACIONES!$C:$F,4,FALSE),1,0))</f>
        <v/>
      </c>
      <c r="F27" s="6" t="str">
        <f>IF('Prueba 1º Español'!F35="","",IF('Prueba 1º Español'!F35=VLOOKUP(TABLA_PUNTUACION!F$5,TABLA_ESPECIFICACIONES!$C:$F,4,FALSE),1,0))</f>
        <v/>
      </c>
      <c r="G27" s="6" t="str">
        <f>IF('Prueba 1º Español'!G35="","",IF('Prueba 1º Español'!G35=VLOOKUP(TABLA_PUNTUACION!G$5,TABLA_ESPECIFICACIONES!$C:$F,4,FALSE),1,0))</f>
        <v/>
      </c>
      <c r="H27" s="6" t="str">
        <f>IF('Prueba 1º Español'!H35="","",IF('Prueba 1º Español'!H35=VLOOKUP(TABLA_PUNTUACION!H$5,TABLA_ESPECIFICACIONES!$C:$F,4,FALSE),1,0))</f>
        <v/>
      </c>
      <c r="I27" s="6" t="str">
        <f>IF('Prueba 1º Español'!I35="","",IF('Prueba 1º Español'!I35=VLOOKUP(TABLA_PUNTUACION!I$5,TABLA_ESPECIFICACIONES!$C:$F,4,FALSE),1,0))</f>
        <v/>
      </c>
      <c r="J27" s="6" t="str">
        <f>IF('Prueba 1º Español'!J35="","",IF('Prueba 1º Español'!J35=VLOOKUP(TABLA_PUNTUACION!J$5,TABLA_ESPECIFICACIONES!$C:$F,4,FALSE),1,0))</f>
        <v/>
      </c>
      <c r="K27" s="6" t="str">
        <f>IF('Prueba 1º Español'!K35="","",IF('Prueba 1º Español'!K35=VLOOKUP(TABLA_PUNTUACION!K$5,TABLA_ESPECIFICACIONES!$C:$F,4,FALSE),1,0))</f>
        <v/>
      </c>
      <c r="L27" s="6" t="str">
        <f>IF('Prueba 1º Español'!L35="","",IF('Prueba 1º Español'!L35=VLOOKUP(TABLA_PUNTUACION!L$5,TABLA_ESPECIFICACIONES!$C:$F,4,FALSE),1,0))</f>
        <v/>
      </c>
      <c r="M27" s="6" t="str">
        <f>IF('Prueba 1º Español'!M35="","",IF('Prueba 1º Español'!M35=VLOOKUP(TABLA_PUNTUACION!M$5,TABLA_ESPECIFICACIONES!$C:$F,4,FALSE),1,0))</f>
        <v/>
      </c>
      <c r="N27" s="6" t="str">
        <f>IF('Prueba 1º Español'!N35="","",IF('Prueba 1º Español'!N35=VLOOKUP(TABLA_PUNTUACION!N$5,TABLA_ESPECIFICACIONES!$C:$F,4,FALSE),1,0))</f>
        <v/>
      </c>
      <c r="O27" s="6">
        <f>'TABLA_NIVEL DE LOGRO'!$C$6</f>
        <v>6</v>
      </c>
      <c r="P27" s="6" t="str">
        <f t="shared" si="0"/>
        <v/>
      </c>
      <c r="Q27" s="6" t="str">
        <f>IF(TABLA_PUNTUACION!P27="","",_xlfn.CONCAT("Logró ",TABLA_PUNTUACION!P27," de "&amp;'TABLA_NIVEL DE LOGRO'!$C$7&amp;" puntos"))</f>
        <v/>
      </c>
      <c r="R27" s="6" t="str">
        <f t="shared" si="1"/>
        <v/>
      </c>
      <c r="S27" s="31" t="str">
        <f>IF(P27="","",IF(R27=0,'TABLA_NIVEL DE LOGRO'!$D$5,'TABLA_NIVEL DE LOGRO'!$D$6))</f>
        <v/>
      </c>
      <c r="T27" s="18" t="str">
        <f t="shared" si="2"/>
        <v/>
      </c>
      <c r="U27" s="6" t="str">
        <f>IF(T27="","",_xlfn.CONCAT("Logró ",T27," de "&amp;'TABLA_NIVEL DE LOGRO'!$I$5&amp;" puntos"))</f>
        <v/>
      </c>
      <c r="V27" s="6" t="str">
        <f>IF(T27="","",IF(T27&lt;'TABLA_NIVEL DE LOGRO'!$J$5,0,1))</f>
        <v/>
      </c>
      <c r="W27" s="31" t="str">
        <f>IF(V27="","",IF(V27=0,'TABLA_NIVEL DE LOGRO'!$L$5,'TABLA_NIVEL DE LOGRO'!$K$5))</f>
        <v/>
      </c>
      <c r="X27" s="18" t="str">
        <f t="shared" si="3"/>
        <v/>
      </c>
      <c r="Y27" s="6" t="str">
        <f>IF(X27="","",_xlfn.CONCAT("Logró ",X27," de "&amp;'TABLA_NIVEL DE LOGRO'!$I$6&amp;" puntos"))</f>
        <v/>
      </c>
      <c r="Z27" s="6" t="str">
        <f>IF(X27="","",IF(X27&lt;'TABLA_NIVEL DE LOGRO'!$J$6,0,1))</f>
        <v/>
      </c>
      <c r="AA27" s="31" t="str">
        <f>IF(Z27="","",IF(Z27=0,'TABLA_NIVEL DE LOGRO'!$L$6,'TABLA_NIVEL DE LOGRO'!$K$6))</f>
        <v/>
      </c>
    </row>
    <row r="28" spans="1:27" s="25" customFormat="1" x14ac:dyDescent="0.25">
      <c r="A28" s="30" t="str">
        <f>IF('Prueba 1º Español'!A36="","",'Prueba 1º Español'!A36)</f>
        <v/>
      </c>
      <c r="B28" s="30" t="str">
        <f>IF('Prueba 1º Español'!B36="","",'Prueba 1º Español'!B36)</f>
        <v/>
      </c>
      <c r="C28" s="30" t="str">
        <f>IF('Prueba 1º Español'!C36="","",'Prueba 1º Español'!C36)</f>
        <v/>
      </c>
      <c r="D28" s="30" t="str">
        <f>IF('Prueba 1º Español'!D36="","",'Prueba 1º Español'!D36)</f>
        <v/>
      </c>
      <c r="E28" s="6" t="str">
        <f>IF('Prueba 1º Español'!E36="","",IF('Prueba 1º Español'!E36=VLOOKUP(TABLA_PUNTUACION!E$5,TABLA_ESPECIFICACIONES!$C:$F,4,FALSE),1,0))</f>
        <v/>
      </c>
      <c r="F28" s="6" t="str">
        <f>IF('Prueba 1º Español'!F36="","",IF('Prueba 1º Español'!F36=VLOOKUP(TABLA_PUNTUACION!F$5,TABLA_ESPECIFICACIONES!$C:$F,4,FALSE),1,0))</f>
        <v/>
      </c>
      <c r="G28" s="6" t="str">
        <f>IF('Prueba 1º Español'!G36="","",IF('Prueba 1º Español'!G36=VLOOKUP(TABLA_PUNTUACION!G$5,TABLA_ESPECIFICACIONES!$C:$F,4,FALSE),1,0))</f>
        <v/>
      </c>
      <c r="H28" s="6" t="str">
        <f>IF('Prueba 1º Español'!H36="","",IF('Prueba 1º Español'!H36=VLOOKUP(TABLA_PUNTUACION!H$5,TABLA_ESPECIFICACIONES!$C:$F,4,FALSE),1,0))</f>
        <v/>
      </c>
      <c r="I28" s="6" t="str">
        <f>IF('Prueba 1º Español'!I36="","",IF('Prueba 1º Español'!I36=VLOOKUP(TABLA_PUNTUACION!I$5,TABLA_ESPECIFICACIONES!$C:$F,4,FALSE),1,0))</f>
        <v/>
      </c>
      <c r="J28" s="6" t="str">
        <f>IF('Prueba 1º Español'!J36="","",IF('Prueba 1º Español'!J36=VLOOKUP(TABLA_PUNTUACION!J$5,TABLA_ESPECIFICACIONES!$C:$F,4,FALSE),1,0))</f>
        <v/>
      </c>
      <c r="K28" s="6" t="str">
        <f>IF('Prueba 1º Español'!K36="","",IF('Prueba 1º Español'!K36=VLOOKUP(TABLA_PUNTUACION!K$5,TABLA_ESPECIFICACIONES!$C:$F,4,FALSE),1,0))</f>
        <v/>
      </c>
      <c r="L28" s="6" t="str">
        <f>IF('Prueba 1º Español'!L36="","",IF('Prueba 1º Español'!L36=VLOOKUP(TABLA_PUNTUACION!L$5,TABLA_ESPECIFICACIONES!$C:$F,4,FALSE),1,0))</f>
        <v/>
      </c>
      <c r="M28" s="6" t="str">
        <f>IF('Prueba 1º Español'!M36="","",IF('Prueba 1º Español'!M36=VLOOKUP(TABLA_PUNTUACION!M$5,TABLA_ESPECIFICACIONES!$C:$F,4,FALSE),1,0))</f>
        <v/>
      </c>
      <c r="N28" s="6" t="str">
        <f>IF('Prueba 1º Español'!N36="","",IF('Prueba 1º Español'!N36=VLOOKUP(TABLA_PUNTUACION!N$5,TABLA_ESPECIFICACIONES!$C:$F,4,FALSE),1,0))</f>
        <v/>
      </c>
      <c r="O28" s="6">
        <f>'TABLA_NIVEL DE LOGRO'!$C$6</f>
        <v>6</v>
      </c>
      <c r="P28" s="6" t="str">
        <f t="shared" si="0"/>
        <v/>
      </c>
      <c r="Q28" s="6" t="str">
        <f>IF(TABLA_PUNTUACION!P28="","",_xlfn.CONCAT("Logró ",TABLA_PUNTUACION!P28," de "&amp;'TABLA_NIVEL DE LOGRO'!$C$7&amp;" puntos"))</f>
        <v/>
      </c>
      <c r="R28" s="6" t="str">
        <f t="shared" si="1"/>
        <v/>
      </c>
      <c r="S28" s="31" t="str">
        <f>IF(P28="","",IF(R28=0,'TABLA_NIVEL DE LOGRO'!$D$5,'TABLA_NIVEL DE LOGRO'!$D$6))</f>
        <v/>
      </c>
      <c r="T28" s="18" t="str">
        <f t="shared" si="2"/>
        <v/>
      </c>
      <c r="U28" s="6" t="str">
        <f>IF(T28="","",_xlfn.CONCAT("Logró ",T28," de "&amp;'TABLA_NIVEL DE LOGRO'!$I$5&amp;" puntos"))</f>
        <v/>
      </c>
      <c r="V28" s="6" t="str">
        <f>IF(T28="","",IF(T28&lt;'TABLA_NIVEL DE LOGRO'!$J$5,0,1))</f>
        <v/>
      </c>
      <c r="W28" s="31" t="str">
        <f>IF(V28="","",IF(V28=0,'TABLA_NIVEL DE LOGRO'!$L$5,'TABLA_NIVEL DE LOGRO'!$K$5))</f>
        <v/>
      </c>
      <c r="X28" s="18" t="str">
        <f t="shared" si="3"/>
        <v/>
      </c>
      <c r="Y28" s="6" t="str">
        <f>IF(X28="","",_xlfn.CONCAT("Logró ",X28," de "&amp;'TABLA_NIVEL DE LOGRO'!$I$6&amp;" puntos"))</f>
        <v/>
      </c>
      <c r="Z28" s="6" t="str">
        <f>IF(X28="","",IF(X28&lt;'TABLA_NIVEL DE LOGRO'!$J$6,0,1))</f>
        <v/>
      </c>
      <c r="AA28" s="31" t="str">
        <f>IF(Z28="","",IF(Z28=0,'TABLA_NIVEL DE LOGRO'!$L$6,'TABLA_NIVEL DE LOGRO'!$K$6))</f>
        <v/>
      </c>
    </row>
    <row r="29" spans="1:27" s="25" customFormat="1" x14ac:dyDescent="0.25">
      <c r="A29" s="30" t="str">
        <f>IF('Prueba 1º Español'!A37="","",'Prueba 1º Español'!A37)</f>
        <v/>
      </c>
      <c r="B29" s="30" t="str">
        <f>IF('Prueba 1º Español'!B37="","",'Prueba 1º Español'!B37)</f>
        <v/>
      </c>
      <c r="C29" s="30" t="str">
        <f>IF('Prueba 1º Español'!C37="","",'Prueba 1º Español'!C37)</f>
        <v/>
      </c>
      <c r="D29" s="30" t="str">
        <f>IF('Prueba 1º Español'!D37="","",'Prueba 1º Español'!D37)</f>
        <v/>
      </c>
      <c r="E29" s="6" t="str">
        <f>IF('Prueba 1º Español'!E37="","",IF('Prueba 1º Español'!E37=VLOOKUP(TABLA_PUNTUACION!E$5,TABLA_ESPECIFICACIONES!$C:$F,4,FALSE),1,0))</f>
        <v/>
      </c>
      <c r="F29" s="6" t="str">
        <f>IF('Prueba 1º Español'!F37="","",IF('Prueba 1º Español'!F37=VLOOKUP(TABLA_PUNTUACION!F$5,TABLA_ESPECIFICACIONES!$C:$F,4,FALSE),1,0))</f>
        <v/>
      </c>
      <c r="G29" s="6" t="str">
        <f>IF('Prueba 1º Español'!G37="","",IF('Prueba 1º Español'!G37=VLOOKUP(TABLA_PUNTUACION!G$5,TABLA_ESPECIFICACIONES!$C:$F,4,FALSE),1,0))</f>
        <v/>
      </c>
      <c r="H29" s="6" t="str">
        <f>IF('Prueba 1º Español'!H37="","",IF('Prueba 1º Español'!H37=VLOOKUP(TABLA_PUNTUACION!H$5,TABLA_ESPECIFICACIONES!$C:$F,4,FALSE),1,0))</f>
        <v/>
      </c>
      <c r="I29" s="6" t="str">
        <f>IF('Prueba 1º Español'!I37="","",IF('Prueba 1º Español'!I37=VLOOKUP(TABLA_PUNTUACION!I$5,TABLA_ESPECIFICACIONES!$C:$F,4,FALSE),1,0))</f>
        <v/>
      </c>
      <c r="J29" s="6" t="str">
        <f>IF('Prueba 1º Español'!J37="","",IF('Prueba 1º Español'!J37=VLOOKUP(TABLA_PUNTUACION!J$5,TABLA_ESPECIFICACIONES!$C:$F,4,FALSE),1,0))</f>
        <v/>
      </c>
      <c r="K29" s="6" t="str">
        <f>IF('Prueba 1º Español'!K37="","",IF('Prueba 1º Español'!K37=VLOOKUP(TABLA_PUNTUACION!K$5,TABLA_ESPECIFICACIONES!$C:$F,4,FALSE),1,0))</f>
        <v/>
      </c>
      <c r="L29" s="6" t="str">
        <f>IF('Prueba 1º Español'!L37="","",IF('Prueba 1º Español'!L37=VLOOKUP(TABLA_PUNTUACION!L$5,TABLA_ESPECIFICACIONES!$C:$F,4,FALSE),1,0))</f>
        <v/>
      </c>
      <c r="M29" s="6" t="str">
        <f>IF('Prueba 1º Español'!M37="","",IF('Prueba 1º Español'!M37=VLOOKUP(TABLA_PUNTUACION!M$5,TABLA_ESPECIFICACIONES!$C:$F,4,FALSE),1,0))</f>
        <v/>
      </c>
      <c r="N29" s="6" t="str">
        <f>IF('Prueba 1º Español'!N37="","",IF('Prueba 1º Español'!N37=VLOOKUP(TABLA_PUNTUACION!N$5,TABLA_ESPECIFICACIONES!$C:$F,4,FALSE),1,0))</f>
        <v/>
      </c>
      <c r="O29" s="6">
        <f>'TABLA_NIVEL DE LOGRO'!$C$6</f>
        <v>6</v>
      </c>
      <c r="P29" s="6" t="str">
        <f t="shared" si="0"/>
        <v/>
      </c>
      <c r="Q29" s="6" t="str">
        <f>IF(TABLA_PUNTUACION!P29="","",_xlfn.CONCAT("Logró ",TABLA_PUNTUACION!P29," de "&amp;'TABLA_NIVEL DE LOGRO'!$C$7&amp;" puntos"))</f>
        <v/>
      </c>
      <c r="R29" s="6" t="str">
        <f t="shared" si="1"/>
        <v/>
      </c>
      <c r="S29" s="31" t="str">
        <f>IF(P29="","",IF(R29=0,'TABLA_NIVEL DE LOGRO'!$D$5,'TABLA_NIVEL DE LOGRO'!$D$6))</f>
        <v/>
      </c>
      <c r="T29" s="18" t="str">
        <f t="shared" si="2"/>
        <v/>
      </c>
      <c r="U29" s="6" t="str">
        <f>IF(T29="","",_xlfn.CONCAT("Logró ",T29," de "&amp;'TABLA_NIVEL DE LOGRO'!$I$5&amp;" puntos"))</f>
        <v/>
      </c>
      <c r="V29" s="6" t="str">
        <f>IF(T29="","",IF(T29&lt;'TABLA_NIVEL DE LOGRO'!$J$5,0,1))</f>
        <v/>
      </c>
      <c r="W29" s="31" t="str">
        <f>IF(V29="","",IF(V29=0,'TABLA_NIVEL DE LOGRO'!$L$5,'TABLA_NIVEL DE LOGRO'!$K$5))</f>
        <v/>
      </c>
      <c r="X29" s="18" t="str">
        <f t="shared" si="3"/>
        <v/>
      </c>
      <c r="Y29" s="6" t="str">
        <f>IF(X29="","",_xlfn.CONCAT("Logró ",X29," de "&amp;'TABLA_NIVEL DE LOGRO'!$I$6&amp;" puntos"))</f>
        <v/>
      </c>
      <c r="Z29" s="6" t="str">
        <f>IF(X29="","",IF(X29&lt;'TABLA_NIVEL DE LOGRO'!$J$6,0,1))</f>
        <v/>
      </c>
      <c r="AA29" s="31" t="str">
        <f>IF(Z29="","",IF(Z29=0,'TABLA_NIVEL DE LOGRO'!$L$6,'TABLA_NIVEL DE LOGRO'!$K$6))</f>
        <v/>
      </c>
    </row>
    <row r="30" spans="1:27" s="25" customFormat="1" x14ac:dyDescent="0.25">
      <c r="A30" s="30" t="str">
        <f>IF('Prueba 1º Español'!A38="","",'Prueba 1º Español'!A38)</f>
        <v/>
      </c>
      <c r="B30" s="30" t="str">
        <f>IF('Prueba 1º Español'!B38="","",'Prueba 1º Español'!B38)</f>
        <v/>
      </c>
      <c r="C30" s="30" t="str">
        <f>IF('Prueba 1º Español'!C38="","",'Prueba 1º Español'!C38)</f>
        <v/>
      </c>
      <c r="D30" s="30" t="str">
        <f>IF('Prueba 1º Español'!D38="","",'Prueba 1º Español'!D38)</f>
        <v/>
      </c>
      <c r="E30" s="6" t="str">
        <f>IF('Prueba 1º Español'!E38="","",IF('Prueba 1º Español'!E38=VLOOKUP(TABLA_PUNTUACION!E$5,TABLA_ESPECIFICACIONES!$C:$F,4,FALSE),1,0))</f>
        <v/>
      </c>
      <c r="F30" s="6" t="str">
        <f>IF('Prueba 1º Español'!F38="","",IF('Prueba 1º Español'!F38=VLOOKUP(TABLA_PUNTUACION!F$5,TABLA_ESPECIFICACIONES!$C:$F,4,FALSE),1,0))</f>
        <v/>
      </c>
      <c r="G30" s="6" t="str">
        <f>IF('Prueba 1º Español'!G38="","",IF('Prueba 1º Español'!G38=VLOOKUP(TABLA_PUNTUACION!G$5,TABLA_ESPECIFICACIONES!$C:$F,4,FALSE),1,0))</f>
        <v/>
      </c>
      <c r="H30" s="6" t="str">
        <f>IF('Prueba 1º Español'!H38="","",IF('Prueba 1º Español'!H38=VLOOKUP(TABLA_PUNTUACION!H$5,TABLA_ESPECIFICACIONES!$C:$F,4,FALSE),1,0))</f>
        <v/>
      </c>
      <c r="I30" s="6" t="str">
        <f>IF('Prueba 1º Español'!I38="","",IF('Prueba 1º Español'!I38=VLOOKUP(TABLA_PUNTUACION!I$5,TABLA_ESPECIFICACIONES!$C:$F,4,FALSE),1,0))</f>
        <v/>
      </c>
      <c r="J30" s="6" t="str">
        <f>IF('Prueba 1º Español'!J38="","",IF('Prueba 1º Español'!J38=VLOOKUP(TABLA_PUNTUACION!J$5,TABLA_ESPECIFICACIONES!$C:$F,4,FALSE),1,0))</f>
        <v/>
      </c>
      <c r="K30" s="6" t="str">
        <f>IF('Prueba 1º Español'!K38="","",IF('Prueba 1º Español'!K38=VLOOKUP(TABLA_PUNTUACION!K$5,TABLA_ESPECIFICACIONES!$C:$F,4,FALSE),1,0))</f>
        <v/>
      </c>
      <c r="L30" s="6" t="str">
        <f>IF('Prueba 1º Español'!L38="","",IF('Prueba 1º Español'!L38=VLOOKUP(TABLA_PUNTUACION!L$5,TABLA_ESPECIFICACIONES!$C:$F,4,FALSE),1,0))</f>
        <v/>
      </c>
      <c r="M30" s="6" t="str">
        <f>IF('Prueba 1º Español'!M38="","",IF('Prueba 1º Español'!M38=VLOOKUP(TABLA_PUNTUACION!M$5,TABLA_ESPECIFICACIONES!$C:$F,4,FALSE),1,0))</f>
        <v/>
      </c>
      <c r="N30" s="6" t="str">
        <f>IF('Prueba 1º Español'!N38="","",IF('Prueba 1º Español'!N38=VLOOKUP(TABLA_PUNTUACION!N$5,TABLA_ESPECIFICACIONES!$C:$F,4,FALSE),1,0))</f>
        <v/>
      </c>
      <c r="O30" s="6">
        <f>'TABLA_NIVEL DE LOGRO'!$C$6</f>
        <v>6</v>
      </c>
      <c r="P30" s="6" t="str">
        <f t="shared" si="0"/>
        <v/>
      </c>
      <c r="Q30" s="6" t="str">
        <f>IF(TABLA_PUNTUACION!P30="","",_xlfn.CONCAT("Logró ",TABLA_PUNTUACION!P30," de "&amp;'TABLA_NIVEL DE LOGRO'!$C$7&amp;" puntos"))</f>
        <v/>
      </c>
      <c r="R30" s="6" t="str">
        <f t="shared" si="1"/>
        <v/>
      </c>
      <c r="S30" s="31" t="str">
        <f>IF(P30="","",IF(R30=0,'TABLA_NIVEL DE LOGRO'!$D$5,'TABLA_NIVEL DE LOGRO'!$D$6))</f>
        <v/>
      </c>
      <c r="T30" s="18" t="str">
        <f t="shared" si="2"/>
        <v/>
      </c>
      <c r="U30" s="6" t="str">
        <f>IF(T30="","",_xlfn.CONCAT("Logró ",T30," de "&amp;'TABLA_NIVEL DE LOGRO'!$I$5&amp;" puntos"))</f>
        <v/>
      </c>
      <c r="V30" s="6" t="str">
        <f>IF(T30="","",IF(T30&lt;'TABLA_NIVEL DE LOGRO'!$J$5,0,1))</f>
        <v/>
      </c>
      <c r="W30" s="31" t="str">
        <f>IF(V30="","",IF(V30=0,'TABLA_NIVEL DE LOGRO'!$L$5,'TABLA_NIVEL DE LOGRO'!$K$5))</f>
        <v/>
      </c>
      <c r="X30" s="18" t="str">
        <f t="shared" si="3"/>
        <v/>
      </c>
      <c r="Y30" s="6" t="str">
        <f>IF(X30="","",_xlfn.CONCAT("Logró ",X30," de "&amp;'TABLA_NIVEL DE LOGRO'!$I$6&amp;" puntos"))</f>
        <v/>
      </c>
      <c r="Z30" s="6" t="str">
        <f>IF(X30="","",IF(X30&lt;'TABLA_NIVEL DE LOGRO'!$J$6,0,1))</f>
        <v/>
      </c>
      <c r="AA30" s="31" t="str">
        <f>IF(Z30="","",IF(Z30=0,'TABLA_NIVEL DE LOGRO'!$L$6,'TABLA_NIVEL DE LOGRO'!$K$6))</f>
        <v/>
      </c>
    </row>
    <row r="31" spans="1:27" s="25" customFormat="1" x14ac:dyDescent="0.25">
      <c r="A31" s="30" t="str">
        <f>IF('Prueba 1º Español'!A39="","",'Prueba 1º Español'!A39)</f>
        <v/>
      </c>
      <c r="B31" s="30" t="str">
        <f>IF('Prueba 1º Español'!B39="","",'Prueba 1º Español'!B39)</f>
        <v/>
      </c>
      <c r="C31" s="30" t="str">
        <f>IF('Prueba 1º Español'!C39="","",'Prueba 1º Español'!C39)</f>
        <v/>
      </c>
      <c r="D31" s="30" t="str">
        <f>IF('Prueba 1º Español'!D39="","",'Prueba 1º Español'!D39)</f>
        <v/>
      </c>
      <c r="E31" s="6" t="str">
        <f>IF('Prueba 1º Español'!E39="","",IF('Prueba 1º Español'!E39=VLOOKUP(TABLA_PUNTUACION!E$5,TABLA_ESPECIFICACIONES!$C:$F,4,FALSE),1,0))</f>
        <v/>
      </c>
      <c r="F31" s="6" t="str">
        <f>IF('Prueba 1º Español'!F39="","",IF('Prueba 1º Español'!F39=VLOOKUP(TABLA_PUNTUACION!F$5,TABLA_ESPECIFICACIONES!$C:$F,4,FALSE),1,0))</f>
        <v/>
      </c>
      <c r="G31" s="6" t="str">
        <f>IF('Prueba 1º Español'!G39="","",IF('Prueba 1º Español'!G39=VLOOKUP(TABLA_PUNTUACION!G$5,TABLA_ESPECIFICACIONES!$C:$F,4,FALSE),1,0))</f>
        <v/>
      </c>
      <c r="H31" s="6" t="str">
        <f>IF('Prueba 1º Español'!H39="","",IF('Prueba 1º Español'!H39=VLOOKUP(TABLA_PUNTUACION!H$5,TABLA_ESPECIFICACIONES!$C:$F,4,FALSE),1,0))</f>
        <v/>
      </c>
      <c r="I31" s="6" t="str">
        <f>IF('Prueba 1º Español'!I39="","",IF('Prueba 1º Español'!I39=VLOOKUP(TABLA_PUNTUACION!I$5,TABLA_ESPECIFICACIONES!$C:$F,4,FALSE),1,0))</f>
        <v/>
      </c>
      <c r="J31" s="6" t="str">
        <f>IF('Prueba 1º Español'!J39="","",IF('Prueba 1º Español'!J39=VLOOKUP(TABLA_PUNTUACION!J$5,TABLA_ESPECIFICACIONES!$C:$F,4,FALSE),1,0))</f>
        <v/>
      </c>
      <c r="K31" s="6" t="str">
        <f>IF('Prueba 1º Español'!K39="","",IF('Prueba 1º Español'!K39=VLOOKUP(TABLA_PUNTUACION!K$5,TABLA_ESPECIFICACIONES!$C:$F,4,FALSE),1,0))</f>
        <v/>
      </c>
      <c r="L31" s="6" t="str">
        <f>IF('Prueba 1º Español'!L39="","",IF('Prueba 1º Español'!L39=VLOOKUP(TABLA_PUNTUACION!L$5,TABLA_ESPECIFICACIONES!$C:$F,4,FALSE),1,0))</f>
        <v/>
      </c>
      <c r="M31" s="6" t="str">
        <f>IF('Prueba 1º Español'!M39="","",IF('Prueba 1º Español'!M39=VLOOKUP(TABLA_PUNTUACION!M$5,TABLA_ESPECIFICACIONES!$C:$F,4,FALSE),1,0))</f>
        <v/>
      </c>
      <c r="N31" s="6" t="str">
        <f>IF('Prueba 1º Español'!N39="","",IF('Prueba 1º Español'!N39=VLOOKUP(TABLA_PUNTUACION!N$5,TABLA_ESPECIFICACIONES!$C:$F,4,FALSE),1,0))</f>
        <v/>
      </c>
      <c r="O31" s="6">
        <f>'TABLA_NIVEL DE LOGRO'!$C$6</f>
        <v>6</v>
      </c>
      <c r="P31" s="6" t="str">
        <f t="shared" si="0"/>
        <v/>
      </c>
      <c r="Q31" s="6" t="str">
        <f>IF(TABLA_PUNTUACION!P31="","",_xlfn.CONCAT("Logró ",TABLA_PUNTUACION!P31," de "&amp;'TABLA_NIVEL DE LOGRO'!$C$7&amp;" puntos"))</f>
        <v/>
      </c>
      <c r="R31" s="6" t="str">
        <f t="shared" si="1"/>
        <v/>
      </c>
      <c r="S31" s="31" t="str">
        <f>IF(P31="","",IF(R31=0,'TABLA_NIVEL DE LOGRO'!$D$5,'TABLA_NIVEL DE LOGRO'!$D$6))</f>
        <v/>
      </c>
      <c r="T31" s="18" t="str">
        <f t="shared" si="2"/>
        <v/>
      </c>
      <c r="U31" s="6" t="str">
        <f>IF(T31="","",_xlfn.CONCAT("Logró ",T31," de "&amp;'TABLA_NIVEL DE LOGRO'!$I$5&amp;" puntos"))</f>
        <v/>
      </c>
      <c r="V31" s="6" t="str">
        <f>IF(T31="","",IF(T31&lt;'TABLA_NIVEL DE LOGRO'!$J$5,0,1))</f>
        <v/>
      </c>
      <c r="W31" s="31" t="str">
        <f>IF(V31="","",IF(V31=0,'TABLA_NIVEL DE LOGRO'!$L$5,'TABLA_NIVEL DE LOGRO'!$K$5))</f>
        <v/>
      </c>
      <c r="X31" s="18" t="str">
        <f t="shared" si="3"/>
        <v/>
      </c>
      <c r="Y31" s="6" t="str">
        <f>IF(X31="","",_xlfn.CONCAT("Logró ",X31," de "&amp;'TABLA_NIVEL DE LOGRO'!$I$6&amp;" puntos"))</f>
        <v/>
      </c>
      <c r="Z31" s="6" t="str">
        <f>IF(X31="","",IF(X31&lt;'TABLA_NIVEL DE LOGRO'!$J$6,0,1))</f>
        <v/>
      </c>
      <c r="AA31" s="31" t="str">
        <f>IF(Z31="","",IF(Z31=0,'TABLA_NIVEL DE LOGRO'!$L$6,'TABLA_NIVEL DE LOGRO'!$K$6))</f>
        <v/>
      </c>
    </row>
    <row r="32" spans="1:27" s="25" customFormat="1" x14ac:dyDescent="0.25">
      <c r="A32" s="30" t="str">
        <f>IF('Prueba 1º Español'!A40="","",'Prueba 1º Español'!A40)</f>
        <v/>
      </c>
      <c r="B32" s="30" t="str">
        <f>IF('Prueba 1º Español'!B40="","",'Prueba 1º Español'!B40)</f>
        <v/>
      </c>
      <c r="C32" s="30" t="str">
        <f>IF('Prueba 1º Español'!C40="","",'Prueba 1º Español'!C40)</f>
        <v/>
      </c>
      <c r="D32" s="30" t="str">
        <f>IF('Prueba 1º Español'!D40="","",'Prueba 1º Español'!D40)</f>
        <v/>
      </c>
      <c r="E32" s="6" t="str">
        <f>IF('Prueba 1º Español'!E40="","",IF('Prueba 1º Español'!E40=VLOOKUP(TABLA_PUNTUACION!E$5,TABLA_ESPECIFICACIONES!$C:$F,4,FALSE),1,0))</f>
        <v/>
      </c>
      <c r="F32" s="6" t="str">
        <f>IF('Prueba 1º Español'!F40="","",IF('Prueba 1º Español'!F40=VLOOKUP(TABLA_PUNTUACION!F$5,TABLA_ESPECIFICACIONES!$C:$F,4,FALSE),1,0))</f>
        <v/>
      </c>
      <c r="G32" s="6" t="str">
        <f>IF('Prueba 1º Español'!G40="","",IF('Prueba 1º Español'!G40=VLOOKUP(TABLA_PUNTUACION!G$5,TABLA_ESPECIFICACIONES!$C:$F,4,FALSE),1,0))</f>
        <v/>
      </c>
      <c r="H32" s="6" t="str">
        <f>IF('Prueba 1º Español'!H40="","",IF('Prueba 1º Español'!H40=VLOOKUP(TABLA_PUNTUACION!H$5,TABLA_ESPECIFICACIONES!$C:$F,4,FALSE),1,0))</f>
        <v/>
      </c>
      <c r="I32" s="6" t="str">
        <f>IF('Prueba 1º Español'!I40="","",IF('Prueba 1º Español'!I40=VLOOKUP(TABLA_PUNTUACION!I$5,TABLA_ESPECIFICACIONES!$C:$F,4,FALSE),1,0))</f>
        <v/>
      </c>
      <c r="J32" s="6" t="str">
        <f>IF('Prueba 1º Español'!J40="","",IF('Prueba 1º Español'!J40=VLOOKUP(TABLA_PUNTUACION!J$5,TABLA_ESPECIFICACIONES!$C:$F,4,FALSE),1,0))</f>
        <v/>
      </c>
      <c r="K32" s="6" t="str">
        <f>IF('Prueba 1º Español'!K40="","",IF('Prueba 1º Español'!K40=VLOOKUP(TABLA_PUNTUACION!K$5,TABLA_ESPECIFICACIONES!$C:$F,4,FALSE),1,0))</f>
        <v/>
      </c>
      <c r="L32" s="6" t="str">
        <f>IF('Prueba 1º Español'!L40="","",IF('Prueba 1º Español'!L40=VLOOKUP(TABLA_PUNTUACION!L$5,TABLA_ESPECIFICACIONES!$C:$F,4,FALSE),1,0))</f>
        <v/>
      </c>
      <c r="M32" s="6" t="str">
        <f>IF('Prueba 1º Español'!M40="","",IF('Prueba 1º Español'!M40=VLOOKUP(TABLA_PUNTUACION!M$5,TABLA_ESPECIFICACIONES!$C:$F,4,FALSE),1,0))</f>
        <v/>
      </c>
      <c r="N32" s="6" t="str">
        <f>IF('Prueba 1º Español'!N40="","",IF('Prueba 1º Español'!N40=VLOOKUP(TABLA_PUNTUACION!N$5,TABLA_ESPECIFICACIONES!$C:$F,4,FALSE),1,0))</f>
        <v/>
      </c>
      <c r="O32" s="6">
        <f>'TABLA_NIVEL DE LOGRO'!$C$6</f>
        <v>6</v>
      </c>
      <c r="P32" s="6" t="str">
        <f t="shared" si="0"/>
        <v/>
      </c>
      <c r="Q32" s="6" t="str">
        <f>IF(TABLA_PUNTUACION!P32="","",_xlfn.CONCAT("Logró ",TABLA_PUNTUACION!P32," de "&amp;'TABLA_NIVEL DE LOGRO'!$C$7&amp;" puntos"))</f>
        <v/>
      </c>
      <c r="R32" s="6" t="str">
        <f t="shared" si="1"/>
        <v/>
      </c>
      <c r="S32" s="31" t="str">
        <f>IF(P32="","",IF(R32=0,'TABLA_NIVEL DE LOGRO'!$D$5,'TABLA_NIVEL DE LOGRO'!$D$6))</f>
        <v/>
      </c>
      <c r="T32" s="18" t="str">
        <f t="shared" si="2"/>
        <v/>
      </c>
      <c r="U32" s="6" t="str">
        <f>IF(T32="","",_xlfn.CONCAT("Logró ",T32," de "&amp;'TABLA_NIVEL DE LOGRO'!$I$5&amp;" puntos"))</f>
        <v/>
      </c>
      <c r="V32" s="6" t="str">
        <f>IF(T32="","",IF(T32&lt;'TABLA_NIVEL DE LOGRO'!$J$5,0,1))</f>
        <v/>
      </c>
      <c r="W32" s="31" t="str">
        <f>IF(V32="","",IF(V32=0,'TABLA_NIVEL DE LOGRO'!$L$5,'TABLA_NIVEL DE LOGRO'!$K$5))</f>
        <v/>
      </c>
      <c r="X32" s="18" t="str">
        <f t="shared" si="3"/>
        <v/>
      </c>
      <c r="Y32" s="6" t="str">
        <f>IF(X32="","",_xlfn.CONCAT("Logró ",X32," de "&amp;'TABLA_NIVEL DE LOGRO'!$I$6&amp;" puntos"))</f>
        <v/>
      </c>
      <c r="Z32" s="6" t="str">
        <f>IF(X32="","",IF(X32&lt;'TABLA_NIVEL DE LOGRO'!$J$6,0,1))</f>
        <v/>
      </c>
      <c r="AA32" s="31" t="str">
        <f>IF(Z32="","",IF(Z32=0,'TABLA_NIVEL DE LOGRO'!$L$6,'TABLA_NIVEL DE LOGRO'!$K$6))</f>
        <v/>
      </c>
    </row>
    <row r="33" spans="1:27" s="25" customFormat="1" x14ac:dyDescent="0.25">
      <c r="A33" s="30" t="str">
        <f>IF('Prueba 1º Español'!A41="","",'Prueba 1º Español'!A41)</f>
        <v/>
      </c>
      <c r="B33" s="30" t="str">
        <f>IF('Prueba 1º Español'!B41="","",'Prueba 1º Español'!B41)</f>
        <v/>
      </c>
      <c r="C33" s="30" t="str">
        <f>IF('Prueba 1º Español'!C41="","",'Prueba 1º Español'!C41)</f>
        <v/>
      </c>
      <c r="D33" s="30" t="str">
        <f>IF('Prueba 1º Español'!D41="","",'Prueba 1º Español'!D41)</f>
        <v/>
      </c>
      <c r="E33" s="6" t="str">
        <f>IF('Prueba 1º Español'!E41="","",IF('Prueba 1º Español'!E41=VLOOKUP(TABLA_PUNTUACION!E$5,TABLA_ESPECIFICACIONES!$C:$F,4,FALSE),1,0))</f>
        <v/>
      </c>
      <c r="F33" s="6" t="str">
        <f>IF('Prueba 1º Español'!F41="","",IF('Prueba 1º Español'!F41=VLOOKUP(TABLA_PUNTUACION!F$5,TABLA_ESPECIFICACIONES!$C:$F,4,FALSE),1,0))</f>
        <v/>
      </c>
      <c r="G33" s="6" t="str">
        <f>IF('Prueba 1º Español'!G41="","",IF('Prueba 1º Español'!G41=VLOOKUP(TABLA_PUNTUACION!G$5,TABLA_ESPECIFICACIONES!$C:$F,4,FALSE),1,0))</f>
        <v/>
      </c>
      <c r="H33" s="6" t="str">
        <f>IF('Prueba 1º Español'!H41="","",IF('Prueba 1º Español'!H41=VLOOKUP(TABLA_PUNTUACION!H$5,TABLA_ESPECIFICACIONES!$C:$F,4,FALSE),1,0))</f>
        <v/>
      </c>
      <c r="I33" s="6" t="str">
        <f>IF('Prueba 1º Español'!I41="","",IF('Prueba 1º Español'!I41=VLOOKUP(TABLA_PUNTUACION!I$5,TABLA_ESPECIFICACIONES!$C:$F,4,FALSE),1,0))</f>
        <v/>
      </c>
      <c r="J33" s="6" t="str">
        <f>IF('Prueba 1º Español'!J41="","",IF('Prueba 1º Español'!J41=VLOOKUP(TABLA_PUNTUACION!J$5,TABLA_ESPECIFICACIONES!$C:$F,4,FALSE),1,0))</f>
        <v/>
      </c>
      <c r="K33" s="6" t="str">
        <f>IF('Prueba 1º Español'!K41="","",IF('Prueba 1º Español'!K41=VLOOKUP(TABLA_PUNTUACION!K$5,TABLA_ESPECIFICACIONES!$C:$F,4,FALSE),1,0))</f>
        <v/>
      </c>
      <c r="L33" s="6" t="str">
        <f>IF('Prueba 1º Español'!L41="","",IF('Prueba 1º Español'!L41=VLOOKUP(TABLA_PUNTUACION!L$5,TABLA_ESPECIFICACIONES!$C:$F,4,FALSE),1,0))</f>
        <v/>
      </c>
      <c r="M33" s="6" t="str">
        <f>IF('Prueba 1º Español'!M41="","",IF('Prueba 1º Español'!M41=VLOOKUP(TABLA_PUNTUACION!M$5,TABLA_ESPECIFICACIONES!$C:$F,4,FALSE),1,0))</f>
        <v/>
      </c>
      <c r="N33" s="6" t="str">
        <f>IF('Prueba 1º Español'!N41="","",IF('Prueba 1º Español'!N41=VLOOKUP(TABLA_PUNTUACION!N$5,TABLA_ESPECIFICACIONES!$C:$F,4,FALSE),1,0))</f>
        <v/>
      </c>
      <c r="O33" s="6">
        <f>'TABLA_NIVEL DE LOGRO'!$C$6</f>
        <v>6</v>
      </c>
      <c r="P33" s="6" t="str">
        <f t="shared" si="0"/>
        <v/>
      </c>
      <c r="Q33" s="6" t="str">
        <f>IF(TABLA_PUNTUACION!P33="","",_xlfn.CONCAT("Logró ",TABLA_PUNTUACION!P33," de "&amp;'TABLA_NIVEL DE LOGRO'!$C$7&amp;" puntos"))</f>
        <v/>
      </c>
      <c r="R33" s="6" t="str">
        <f t="shared" si="1"/>
        <v/>
      </c>
      <c r="S33" s="31" t="str">
        <f>IF(P33="","",IF(R33=0,'TABLA_NIVEL DE LOGRO'!$D$5,'TABLA_NIVEL DE LOGRO'!$D$6))</f>
        <v/>
      </c>
      <c r="T33" s="18" t="str">
        <f t="shared" si="2"/>
        <v/>
      </c>
      <c r="U33" s="6" t="str">
        <f>IF(T33="","",_xlfn.CONCAT("Logró ",T33," de "&amp;'TABLA_NIVEL DE LOGRO'!$I$5&amp;" puntos"))</f>
        <v/>
      </c>
      <c r="V33" s="6" t="str">
        <f>IF(T33="","",IF(T33&lt;'TABLA_NIVEL DE LOGRO'!$J$5,0,1))</f>
        <v/>
      </c>
      <c r="W33" s="31" t="str">
        <f>IF(V33="","",IF(V33=0,'TABLA_NIVEL DE LOGRO'!$L$5,'TABLA_NIVEL DE LOGRO'!$K$5))</f>
        <v/>
      </c>
      <c r="X33" s="18" t="str">
        <f t="shared" si="3"/>
        <v/>
      </c>
      <c r="Y33" s="6" t="str">
        <f>IF(X33="","",_xlfn.CONCAT("Logró ",X33," de "&amp;'TABLA_NIVEL DE LOGRO'!$I$6&amp;" puntos"))</f>
        <v/>
      </c>
      <c r="Z33" s="6" t="str">
        <f>IF(X33="","",IF(X33&lt;'TABLA_NIVEL DE LOGRO'!$J$6,0,1))</f>
        <v/>
      </c>
      <c r="AA33" s="31" t="str">
        <f>IF(Z33="","",IF(Z33=0,'TABLA_NIVEL DE LOGRO'!$L$6,'TABLA_NIVEL DE LOGRO'!$K$6))</f>
        <v/>
      </c>
    </row>
    <row r="34" spans="1:27" s="25" customFormat="1" x14ac:dyDescent="0.25">
      <c r="A34" s="30" t="str">
        <f>IF('Prueba 1º Español'!A42="","",'Prueba 1º Español'!A42)</f>
        <v/>
      </c>
      <c r="B34" s="30" t="str">
        <f>IF('Prueba 1º Español'!B42="","",'Prueba 1º Español'!B42)</f>
        <v/>
      </c>
      <c r="C34" s="30" t="str">
        <f>IF('Prueba 1º Español'!C42="","",'Prueba 1º Español'!C42)</f>
        <v/>
      </c>
      <c r="D34" s="30" t="str">
        <f>IF('Prueba 1º Español'!D42="","",'Prueba 1º Español'!D42)</f>
        <v/>
      </c>
      <c r="E34" s="6" t="str">
        <f>IF('Prueba 1º Español'!E42="","",IF('Prueba 1º Español'!E42=VLOOKUP(TABLA_PUNTUACION!E$5,TABLA_ESPECIFICACIONES!$C:$F,4,FALSE),1,0))</f>
        <v/>
      </c>
      <c r="F34" s="6" t="str">
        <f>IF('Prueba 1º Español'!F42="","",IF('Prueba 1º Español'!F42=VLOOKUP(TABLA_PUNTUACION!F$5,TABLA_ESPECIFICACIONES!$C:$F,4,FALSE),1,0))</f>
        <v/>
      </c>
      <c r="G34" s="6" t="str">
        <f>IF('Prueba 1º Español'!G42="","",IF('Prueba 1º Español'!G42=VLOOKUP(TABLA_PUNTUACION!G$5,TABLA_ESPECIFICACIONES!$C:$F,4,FALSE),1,0))</f>
        <v/>
      </c>
      <c r="H34" s="6" t="str">
        <f>IF('Prueba 1º Español'!H42="","",IF('Prueba 1º Español'!H42=VLOOKUP(TABLA_PUNTUACION!H$5,TABLA_ESPECIFICACIONES!$C:$F,4,FALSE),1,0))</f>
        <v/>
      </c>
      <c r="I34" s="6" t="str">
        <f>IF('Prueba 1º Español'!I42="","",IF('Prueba 1º Español'!I42=VLOOKUP(TABLA_PUNTUACION!I$5,TABLA_ESPECIFICACIONES!$C:$F,4,FALSE),1,0))</f>
        <v/>
      </c>
      <c r="J34" s="6" t="str">
        <f>IF('Prueba 1º Español'!J42="","",IF('Prueba 1º Español'!J42=VLOOKUP(TABLA_PUNTUACION!J$5,TABLA_ESPECIFICACIONES!$C:$F,4,FALSE),1,0))</f>
        <v/>
      </c>
      <c r="K34" s="6" t="str">
        <f>IF('Prueba 1º Español'!K42="","",IF('Prueba 1º Español'!K42=VLOOKUP(TABLA_PUNTUACION!K$5,TABLA_ESPECIFICACIONES!$C:$F,4,FALSE),1,0))</f>
        <v/>
      </c>
      <c r="L34" s="6" t="str">
        <f>IF('Prueba 1º Español'!L42="","",IF('Prueba 1º Español'!L42=VLOOKUP(TABLA_PUNTUACION!L$5,TABLA_ESPECIFICACIONES!$C:$F,4,FALSE),1,0))</f>
        <v/>
      </c>
      <c r="M34" s="6" t="str">
        <f>IF('Prueba 1º Español'!M42="","",IF('Prueba 1º Español'!M42=VLOOKUP(TABLA_PUNTUACION!M$5,TABLA_ESPECIFICACIONES!$C:$F,4,FALSE),1,0))</f>
        <v/>
      </c>
      <c r="N34" s="6" t="str">
        <f>IF('Prueba 1º Español'!N42="","",IF('Prueba 1º Español'!N42=VLOOKUP(TABLA_PUNTUACION!N$5,TABLA_ESPECIFICACIONES!$C:$F,4,FALSE),1,0))</f>
        <v/>
      </c>
      <c r="O34" s="6">
        <f>'TABLA_NIVEL DE LOGRO'!$C$6</f>
        <v>6</v>
      </c>
      <c r="P34" s="6" t="str">
        <f t="shared" si="0"/>
        <v/>
      </c>
      <c r="Q34" s="6" t="str">
        <f>IF(TABLA_PUNTUACION!P34="","",_xlfn.CONCAT("Logró ",TABLA_PUNTUACION!P34," de "&amp;'TABLA_NIVEL DE LOGRO'!$C$7&amp;" puntos"))</f>
        <v/>
      </c>
      <c r="R34" s="6" t="str">
        <f t="shared" si="1"/>
        <v/>
      </c>
      <c r="S34" s="31" t="str">
        <f>IF(P34="","",IF(R34=0,'TABLA_NIVEL DE LOGRO'!$D$5,'TABLA_NIVEL DE LOGRO'!$D$6))</f>
        <v/>
      </c>
      <c r="T34" s="18" t="str">
        <f t="shared" si="2"/>
        <v/>
      </c>
      <c r="U34" s="6" t="str">
        <f>IF(T34="","",_xlfn.CONCAT("Logró ",T34," de "&amp;'TABLA_NIVEL DE LOGRO'!$I$5&amp;" puntos"))</f>
        <v/>
      </c>
      <c r="V34" s="6" t="str">
        <f>IF(T34="","",IF(T34&lt;'TABLA_NIVEL DE LOGRO'!$J$5,0,1))</f>
        <v/>
      </c>
      <c r="W34" s="31" t="str">
        <f>IF(V34="","",IF(V34=0,'TABLA_NIVEL DE LOGRO'!$L$5,'TABLA_NIVEL DE LOGRO'!$K$5))</f>
        <v/>
      </c>
      <c r="X34" s="18" t="str">
        <f t="shared" si="3"/>
        <v/>
      </c>
      <c r="Y34" s="6" t="str">
        <f>IF(X34="","",_xlfn.CONCAT("Logró ",X34," de "&amp;'TABLA_NIVEL DE LOGRO'!$I$6&amp;" puntos"))</f>
        <v/>
      </c>
      <c r="Z34" s="6" t="str">
        <f>IF(X34="","",IF(X34&lt;'TABLA_NIVEL DE LOGRO'!$J$6,0,1))</f>
        <v/>
      </c>
      <c r="AA34" s="31" t="str">
        <f>IF(Z34="","",IF(Z34=0,'TABLA_NIVEL DE LOGRO'!$L$6,'TABLA_NIVEL DE LOGRO'!$K$6))</f>
        <v/>
      </c>
    </row>
    <row r="35" spans="1:27" s="25" customFormat="1" x14ac:dyDescent="0.25">
      <c r="A35" s="30" t="str">
        <f>IF('Prueba 1º Español'!A43="","",'Prueba 1º Español'!A43)</f>
        <v/>
      </c>
      <c r="B35" s="30" t="str">
        <f>IF('Prueba 1º Español'!B43="","",'Prueba 1º Español'!B43)</f>
        <v/>
      </c>
      <c r="C35" s="30" t="str">
        <f>IF('Prueba 1º Español'!C43="","",'Prueba 1º Español'!C43)</f>
        <v/>
      </c>
      <c r="D35" s="30" t="str">
        <f>IF('Prueba 1º Español'!D43="","",'Prueba 1º Español'!D43)</f>
        <v/>
      </c>
      <c r="E35" s="6" t="str">
        <f>IF('Prueba 1º Español'!E43="","",IF('Prueba 1º Español'!E43=VLOOKUP(TABLA_PUNTUACION!E$5,TABLA_ESPECIFICACIONES!$C:$F,4,FALSE),1,0))</f>
        <v/>
      </c>
      <c r="F35" s="6" t="str">
        <f>IF('Prueba 1º Español'!F43="","",IF('Prueba 1º Español'!F43=VLOOKUP(TABLA_PUNTUACION!F$5,TABLA_ESPECIFICACIONES!$C:$F,4,FALSE),1,0))</f>
        <v/>
      </c>
      <c r="G35" s="6" t="str">
        <f>IF('Prueba 1º Español'!G43="","",IF('Prueba 1º Español'!G43=VLOOKUP(TABLA_PUNTUACION!G$5,TABLA_ESPECIFICACIONES!$C:$F,4,FALSE),1,0))</f>
        <v/>
      </c>
      <c r="H35" s="6" t="str">
        <f>IF('Prueba 1º Español'!H43="","",IF('Prueba 1º Español'!H43=VLOOKUP(TABLA_PUNTUACION!H$5,TABLA_ESPECIFICACIONES!$C:$F,4,FALSE),1,0))</f>
        <v/>
      </c>
      <c r="I35" s="6" t="str">
        <f>IF('Prueba 1º Español'!I43="","",IF('Prueba 1º Español'!I43=VLOOKUP(TABLA_PUNTUACION!I$5,TABLA_ESPECIFICACIONES!$C:$F,4,FALSE),1,0))</f>
        <v/>
      </c>
      <c r="J35" s="6" t="str">
        <f>IF('Prueba 1º Español'!J43="","",IF('Prueba 1º Español'!J43=VLOOKUP(TABLA_PUNTUACION!J$5,TABLA_ESPECIFICACIONES!$C:$F,4,FALSE),1,0))</f>
        <v/>
      </c>
      <c r="K35" s="6" t="str">
        <f>IF('Prueba 1º Español'!K43="","",IF('Prueba 1º Español'!K43=VLOOKUP(TABLA_PUNTUACION!K$5,TABLA_ESPECIFICACIONES!$C:$F,4,FALSE),1,0))</f>
        <v/>
      </c>
      <c r="L35" s="6" t="str">
        <f>IF('Prueba 1º Español'!L43="","",IF('Prueba 1º Español'!L43=VLOOKUP(TABLA_PUNTUACION!L$5,TABLA_ESPECIFICACIONES!$C:$F,4,FALSE),1,0))</f>
        <v/>
      </c>
      <c r="M35" s="6" t="str">
        <f>IF('Prueba 1º Español'!M43="","",IF('Prueba 1º Español'!M43=VLOOKUP(TABLA_PUNTUACION!M$5,TABLA_ESPECIFICACIONES!$C:$F,4,FALSE),1,0))</f>
        <v/>
      </c>
      <c r="N35" s="6" t="str">
        <f>IF('Prueba 1º Español'!N43="","",IF('Prueba 1º Español'!N43=VLOOKUP(TABLA_PUNTUACION!N$5,TABLA_ESPECIFICACIONES!$C:$F,4,FALSE),1,0))</f>
        <v/>
      </c>
      <c r="O35" s="6">
        <f>'TABLA_NIVEL DE LOGRO'!$C$6</f>
        <v>6</v>
      </c>
      <c r="P35" s="6" t="str">
        <f t="shared" si="0"/>
        <v/>
      </c>
      <c r="Q35" s="6" t="str">
        <f>IF(TABLA_PUNTUACION!P35="","",_xlfn.CONCAT("Logró ",TABLA_PUNTUACION!P35," de "&amp;'TABLA_NIVEL DE LOGRO'!$C$7&amp;" puntos"))</f>
        <v/>
      </c>
      <c r="R35" s="6" t="str">
        <f t="shared" si="1"/>
        <v/>
      </c>
      <c r="S35" s="31" t="str">
        <f>IF(P35="","",IF(R35=0,'TABLA_NIVEL DE LOGRO'!$D$5,'TABLA_NIVEL DE LOGRO'!$D$6))</f>
        <v/>
      </c>
      <c r="T35" s="18" t="str">
        <f t="shared" si="2"/>
        <v/>
      </c>
      <c r="U35" s="6" t="str">
        <f>IF(T35="","",_xlfn.CONCAT("Logró ",T35," de "&amp;'TABLA_NIVEL DE LOGRO'!$I$5&amp;" puntos"))</f>
        <v/>
      </c>
      <c r="V35" s="6" t="str">
        <f>IF(T35="","",IF(T35&lt;'TABLA_NIVEL DE LOGRO'!$J$5,0,1))</f>
        <v/>
      </c>
      <c r="W35" s="31" t="str">
        <f>IF(V35="","",IF(V35=0,'TABLA_NIVEL DE LOGRO'!$L$5,'TABLA_NIVEL DE LOGRO'!$K$5))</f>
        <v/>
      </c>
      <c r="X35" s="18" t="str">
        <f t="shared" si="3"/>
        <v/>
      </c>
      <c r="Y35" s="6" t="str">
        <f>IF(X35="","",_xlfn.CONCAT("Logró ",X35," de "&amp;'TABLA_NIVEL DE LOGRO'!$I$6&amp;" puntos"))</f>
        <v/>
      </c>
      <c r="Z35" s="6" t="str">
        <f>IF(X35="","",IF(X35&lt;'TABLA_NIVEL DE LOGRO'!$J$6,0,1))</f>
        <v/>
      </c>
      <c r="AA35" s="31" t="str">
        <f>IF(Z35="","",IF(Z35=0,'TABLA_NIVEL DE LOGRO'!$L$6,'TABLA_NIVEL DE LOGRO'!$K$6))</f>
        <v/>
      </c>
    </row>
    <row r="36" spans="1:27" s="25" customFormat="1" x14ac:dyDescent="0.25">
      <c r="A36" s="30" t="str">
        <f>IF('Prueba 1º Español'!A44="","",'Prueba 1º Español'!A44)</f>
        <v/>
      </c>
      <c r="B36" s="30" t="str">
        <f>IF('Prueba 1º Español'!B44="","",'Prueba 1º Español'!B44)</f>
        <v/>
      </c>
      <c r="C36" s="30" t="str">
        <f>IF('Prueba 1º Español'!C44="","",'Prueba 1º Español'!C44)</f>
        <v/>
      </c>
      <c r="D36" s="30" t="str">
        <f>IF('Prueba 1º Español'!D44="","",'Prueba 1º Español'!D44)</f>
        <v/>
      </c>
      <c r="E36" s="6" t="str">
        <f>IF('Prueba 1º Español'!E44="","",IF('Prueba 1º Español'!E44=VLOOKUP(TABLA_PUNTUACION!E$5,TABLA_ESPECIFICACIONES!$C:$F,4,FALSE),1,0))</f>
        <v/>
      </c>
      <c r="F36" s="6" t="str">
        <f>IF('Prueba 1º Español'!F44="","",IF('Prueba 1º Español'!F44=VLOOKUP(TABLA_PUNTUACION!F$5,TABLA_ESPECIFICACIONES!$C:$F,4,FALSE),1,0))</f>
        <v/>
      </c>
      <c r="G36" s="6" t="str">
        <f>IF('Prueba 1º Español'!G44="","",IF('Prueba 1º Español'!G44=VLOOKUP(TABLA_PUNTUACION!G$5,TABLA_ESPECIFICACIONES!$C:$F,4,FALSE),1,0))</f>
        <v/>
      </c>
      <c r="H36" s="6" t="str">
        <f>IF('Prueba 1º Español'!H44="","",IF('Prueba 1º Español'!H44=VLOOKUP(TABLA_PUNTUACION!H$5,TABLA_ESPECIFICACIONES!$C:$F,4,FALSE),1,0))</f>
        <v/>
      </c>
      <c r="I36" s="6" t="str">
        <f>IF('Prueba 1º Español'!I44="","",IF('Prueba 1º Español'!I44=VLOOKUP(TABLA_PUNTUACION!I$5,TABLA_ESPECIFICACIONES!$C:$F,4,FALSE),1,0))</f>
        <v/>
      </c>
      <c r="J36" s="6" t="str">
        <f>IF('Prueba 1º Español'!J44="","",IF('Prueba 1º Español'!J44=VLOOKUP(TABLA_PUNTUACION!J$5,TABLA_ESPECIFICACIONES!$C:$F,4,FALSE),1,0))</f>
        <v/>
      </c>
      <c r="K36" s="6" t="str">
        <f>IF('Prueba 1º Español'!K44="","",IF('Prueba 1º Español'!K44=VLOOKUP(TABLA_PUNTUACION!K$5,TABLA_ESPECIFICACIONES!$C:$F,4,FALSE),1,0))</f>
        <v/>
      </c>
      <c r="L36" s="6" t="str">
        <f>IF('Prueba 1º Español'!L44="","",IF('Prueba 1º Español'!L44=VLOOKUP(TABLA_PUNTUACION!L$5,TABLA_ESPECIFICACIONES!$C:$F,4,FALSE),1,0))</f>
        <v/>
      </c>
      <c r="M36" s="6" t="str">
        <f>IF('Prueba 1º Español'!M44="","",IF('Prueba 1º Español'!M44=VLOOKUP(TABLA_PUNTUACION!M$5,TABLA_ESPECIFICACIONES!$C:$F,4,FALSE),1,0))</f>
        <v/>
      </c>
      <c r="N36" s="6" t="str">
        <f>IF('Prueba 1º Español'!N44="","",IF('Prueba 1º Español'!N44=VLOOKUP(TABLA_PUNTUACION!N$5,TABLA_ESPECIFICACIONES!$C:$F,4,FALSE),1,0))</f>
        <v/>
      </c>
      <c r="O36" s="6">
        <f>'TABLA_NIVEL DE LOGRO'!$C$6</f>
        <v>6</v>
      </c>
      <c r="P36" s="6" t="str">
        <f t="shared" si="0"/>
        <v/>
      </c>
      <c r="Q36" s="6" t="str">
        <f>IF(TABLA_PUNTUACION!P36="","",_xlfn.CONCAT("Logró ",TABLA_PUNTUACION!P36," de "&amp;'TABLA_NIVEL DE LOGRO'!$C$7&amp;" puntos"))</f>
        <v/>
      </c>
      <c r="R36" s="6" t="str">
        <f t="shared" si="1"/>
        <v/>
      </c>
      <c r="S36" s="31" t="str">
        <f>IF(P36="","",IF(R36=0,'TABLA_NIVEL DE LOGRO'!$D$5,'TABLA_NIVEL DE LOGRO'!$D$6))</f>
        <v/>
      </c>
      <c r="T36" s="18" t="str">
        <f t="shared" si="2"/>
        <v/>
      </c>
      <c r="U36" s="6" t="str">
        <f>IF(T36="","",_xlfn.CONCAT("Logró ",T36," de "&amp;'TABLA_NIVEL DE LOGRO'!$I$5&amp;" puntos"))</f>
        <v/>
      </c>
      <c r="V36" s="6" t="str">
        <f>IF(T36="","",IF(T36&lt;'TABLA_NIVEL DE LOGRO'!$J$5,0,1))</f>
        <v/>
      </c>
      <c r="W36" s="31" t="str">
        <f>IF(V36="","",IF(V36=0,'TABLA_NIVEL DE LOGRO'!$L$5,'TABLA_NIVEL DE LOGRO'!$K$5))</f>
        <v/>
      </c>
      <c r="X36" s="18" t="str">
        <f t="shared" si="3"/>
        <v/>
      </c>
      <c r="Y36" s="6" t="str">
        <f>IF(X36="","",_xlfn.CONCAT("Logró ",X36," de "&amp;'TABLA_NIVEL DE LOGRO'!$I$6&amp;" puntos"))</f>
        <v/>
      </c>
      <c r="Z36" s="6" t="str">
        <f>IF(X36="","",IF(X36&lt;'TABLA_NIVEL DE LOGRO'!$J$6,0,1))</f>
        <v/>
      </c>
      <c r="AA36" s="31" t="str">
        <f>IF(Z36="","",IF(Z36=0,'TABLA_NIVEL DE LOGRO'!$L$6,'TABLA_NIVEL DE LOGRO'!$K$6))</f>
        <v/>
      </c>
    </row>
    <row r="37" spans="1:27" s="25" customFormat="1" x14ac:dyDescent="0.25">
      <c r="A37" s="30" t="str">
        <f>IF('Prueba 1º Español'!A45="","",'Prueba 1º Español'!A45)</f>
        <v/>
      </c>
      <c r="B37" s="30" t="str">
        <f>IF('Prueba 1º Español'!B45="","",'Prueba 1º Español'!B45)</f>
        <v/>
      </c>
      <c r="C37" s="30" t="str">
        <f>IF('Prueba 1º Español'!C45="","",'Prueba 1º Español'!C45)</f>
        <v/>
      </c>
      <c r="D37" s="30" t="str">
        <f>IF('Prueba 1º Español'!D45="","",'Prueba 1º Español'!D45)</f>
        <v/>
      </c>
      <c r="E37" s="6" t="str">
        <f>IF('Prueba 1º Español'!E45="","",IF('Prueba 1º Español'!E45=VLOOKUP(TABLA_PUNTUACION!E$5,TABLA_ESPECIFICACIONES!$C:$F,4,FALSE),1,0))</f>
        <v/>
      </c>
      <c r="F37" s="6" t="str">
        <f>IF('Prueba 1º Español'!F45="","",IF('Prueba 1º Español'!F45=VLOOKUP(TABLA_PUNTUACION!F$5,TABLA_ESPECIFICACIONES!$C:$F,4,FALSE),1,0))</f>
        <v/>
      </c>
      <c r="G37" s="6" t="str">
        <f>IF('Prueba 1º Español'!G45="","",IF('Prueba 1º Español'!G45=VLOOKUP(TABLA_PUNTUACION!G$5,TABLA_ESPECIFICACIONES!$C:$F,4,FALSE),1,0))</f>
        <v/>
      </c>
      <c r="H37" s="6" t="str">
        <f>IF('Prueba 1º Español'!H45="","",IF('Prueba 1º Español'!H45=VLOOKUP(TABLA_PUNTUACION!H$5,TABLA_ESPECIFICACIONES!$C:$F,4,FALSE),1,0))</f>
        <v/>
      </c>
      <c r="I37" s="6" t="str">
        <f>IF('Prueba 1º Español'!I45="","",IF('Prueba 1º Español'!I45=VLOOKUP(TABLA_PUNTUACION!I$5,TABLA_ESPECIFICACIONES!$C:$F,4,FALSE),1,0))</f>
        <v/>
      </c>
      <c r="J37" s="6" t="str">
        <f>IF('Prueba 1º Español'!J45="","",IF('Prueba 1º Español'!J45=VLOOKUP(TABLA_PUNTUACION!J$5,TABLA_ESPECIFICACIONES!$C:$F,4,FALSE),1,0))</f>
        <v/>
      </c>
      <c r="K37" s="6" t="str">
        <f>IF('Prueba 1º Español'!K45="","",IF('Prueba 1º Español'!K45=VLOOKUP(TABLA_PUNTUACION!K$5,TABLA_ESPECIFICACIONES!$C:$F,4,FALSE),1,0))</f>
        <v/>
      </c>
      <c r="L37" s="6" t="str">
        <f>IF('Prueba 1º Español'!L45="","",IF('Prueba 1º Español'!L45=VLOOKUP(TABLA_PUNTUACION!L$5,TABLA_ESPECIFICACIONES!$C:$F,4,FALSE),1,0))</f>
        <v/>
      </c>
      <c r="M37" s="6" t="str">
        <f>IF('Prueba 1º Español'!M45="","",IF('Prueba 1º Español'!M45=VLOOKUP(TABLA_PUNTUACION!M$5,TABLA_ESPECIFICACIONES!$C:$F,4,FALSE),1,0))</f>
        <v/>
      </c>
      <c r="N37" s="6" t="str">
        <f>IF('Prueba 1º Español'!N45="","",IF('Prueba 1º Español'!N45=VLOOKUP(TABLA_PUNTUACION!N$5,TABLA_ESPECIFICACIONES!$C:$F,4,FALSE),1,0))</f>
        <v/>
      </c>
      <c r="O37" s="6">
        <f>'TABLA_NIVEL DE LOGRO'!$C$6</f>
        <v>6</v>
      </c>
      <c r="P37" s="6" t="str">
        <f t="shared" si="0"/>
        <v/>
      </c>
      <c r="Q37" s="6" t="str">
        <f>IF(TABLA_PUNTUACION!P37="","",_xlfn.CONCAT("Logró ",TABLA_PUNTUACION!P37," de "&amp;'TABLA_NIVEL DE LOGRO'!$C$7&amp;" puntos"))</f>
        <v/>
      </c>
      <c r="R37" s="6" t="str">
        <f t="shared" si="1"/>
        <v/>
      </c>
      <c r="S37" s="31" t="str">
        <f>IF(P37="","",IF(R37=0,'TABLA_NIVEL DE LOGRO'!$D$5,'TABLA_NIVEL DE LOGRO'!$D$6))</f>
        <v/>
      </c>
      <c r="T37" s="18" t="str">
        <f t="shared" si="2"/>
        <v/>
      </c>
      <c r="U37" s="6" t="str">
        <f>IF(T37="","",_xlfn.CONCAT("Logró ",T37," de "&amp;'TABLA_NIVEL DE LOGRO'!$I$5&amp;" puntos"))</f>
        <v/>
      </c>
      <c r="V37" s="6" t="str">
        <f>IF(T37="","",IF(T37&lt;'TABLA_NIVEL DE LOGRO'!$J$5,0,1))</f>
        <v/>
      </c>
      <c r="W37" s="31" t="str">
        <f>IF(V37="","",IF(V37=0,'TABLA_NIVEL DE LOGRO'!$L$5,'TABLA_NIVEL DE LOGRO'!$K$5))</f>
        <v/>
      </c>
      <c r="X37" s="18" t="str">
        <f t="shared" si="3"/>
        <v/>
      </c>
      <c r="Y37" s="6" t="str">
        <f>IF(X37="","",_xlfn.CONCAT("Logró ",X37," de "&amp;'TABLA_NIVEL DE LOGRO'!$I$6&amp;" puntos"))</f>
        <v/>
      </c>
      <c r="Z37" s="6" t="str">
        <f>IF(X37="","",IF(X37&lt;'TABLA_NIVEL DE LOGRO'!$J$6,0,1))</f>
        <v/>
      </c>
      <c r="AA37" s="31" t="str">
        <f>IF(Z37="","",IF(Z37=0,'TABLA_NIVEL DE LOGRO'!$L$6,'TABLA_NIVEL DE LOGRO'!$K$6))</f>
        <v/>
      </c>
    </row>
    <row r="38" spans="1:27" s="25" customFormat="1" x14ac:dyDescent="0.25">
      <c r="A38" s="30" t="str">
        <f>IF('Prueba 1º Español'!A46="","",'Prueba 1º Español'!A46)</f>
        <v/>
      </c>
      <c r="B38" s="30" t="str">
        <f>IF('Prueba 1º Español'!B46="","",'Prueba 1º Español'!B46)</f>
        <v/>
      </c>
      <c r="C38" s="30" t="str">
        <f>IF('Prueba 1º Español'!C46="","",'Prueba 1º Español'!C46)</f>
        <v/>
      </c>
      <c r="D38" s="30" t="str">
        <f>IF('Prueba 1º Español'!D46="","",'Prueba 1º Español'!D46)</f>
        <v/>
      </c>
      <c r="E38" s="6" t="str">
        <f>IF('Prueba 1º Español'!E46="","",IF('Prueba 1º Español'!E46=VLOOKUP(TABLA_PUNTUACION!E$5,TABLA_ESPECIFICACIONES!$C:$F,4,FALSE),1,0))</f>
        <v/>
      </c>
      <c r="F38" s="6" t="str">
        <f>IF('Prueba 1º Español'!F46="","",IF('Prueba 1º Español'!F46=VLOOKUP(TABLA_PUNTUACION!F$5,TABLA_ESPECIFICACIONES!$C:$F,4,FALSE),1,0))</f>
        <v/>
      </c>
      <c r="G38" s="6" t="str">
        <f>IF('Prueba 1º Español'!G46="","",IF('Prueba 1º Español'!G46=VLOOKUP(TABLA_PUNTUACION!G$5,TABLA_ESPECIFICACIONES!$C:$F,4,FALSE),1,0))</f>
        <v/>
      </c>
      <c r="H38" s="6" t="str">
        <f>IF('Prueba 1º Español'!H46="","",IF('Prueba 1º Español'!H46=VLOOKUP(TABLA_PUNTUACION!H$5,TABLA_ESPECIFICACIONES!$C:$F,4,FALSE),1,0))</f>
        <v/>
      </c>
      <c r="I38" s="6" t="str">
        <f>IF('Prueba 1º Español'!I46="","",IF('Prueba 1º Español'!I46=VLOOKUP(TABLA_PUNTUACION!I$5,TABLA_ESPECIFICACIONES!$C:$F,4,FALSE),1,0))</f>
        <v/>
      </c>
      <c r="J38" s="6" t="str">
        <f>IF('Prueba 1º Español'!J46="","",IF('Prueba 1º Español'!J46=VLOOKUP(TABLA_PUNTUACION!J$5,TABLA_ESPECIFICACIONES!$C:$F,4,FALSE),1,0))</f>
        <v/>
      </c>
      <c r="K38" s="6" t="str">
        <f>IF('Prueba 1º Español'!K46="","",IF('Prueba 1º Español'!K46=VLOOKUP(TABLA_PUNTUACION!K$5,TABLA_ESPECIFICACIONES!$C:$F,4,FALSE),1,0))</f>
        <v/>
      </c>
      <c r="L38" s="6" t="str">
        <f>IF('Prueba 1º Español'!L46="","",IF('Prueba 1º Español'!L46=VLOOKUP(TABLA_PUNTUACION!L$5,TABLA_ESPECIFICACIONES!$C:$F,4,FALSE),1,0))</f>
        <v/>
      </c>
      <c r="M38" s="6" t="str">
        <f>IF('Prueba 1º Español'!M46="","",IF('Prueba 1º Español'!M46=VLOOKUP(TABLA_PUNTUACION!M$5,TABLA_ESPECIFICACIONES!$C:$F,4,FALSE),1,0))</f>
        <v/>
      </c>
      <c r="N38" s="6" t="str">
        <f>IF('Prueba 1º Español'!N46="","",IF('Prueba 1º Español'!N46=VLOOKUP(TABLA_PUNTUACION!N$5,TABLA_ESPECIFICACIONES!$C:$F,4,FALSE),1,0))</f>
        <v/>
      </c>
      <c r="O38" s="6">
        <f>'TABLA_NIVEL DE LOGRO'!$C$6</f>
        <v>6</v>
      </c>
      <c r="P38" s="6" t="str">
        <f t="shared" si="0"/>
        <v/>
      </c>
      <c r="Q38" s="6" t="str">
        <f>IF(TABLA_PUNTUACION!P38="","",_xlfn.CONCAT("Logró ",TABLA_PUNTUACION!P38," de "&amp;'TABLA_NIVEL DE LOGRO'!$C$7&amp;" puntos"))</f>
        <v/>
      </c>
      <c r="R38" s="6" t="str">
        <f t="shared" si="1"/>
        <v/>
      </c>
      <c r="S38" s="31" t="str">
        <f>IF(P38="","",IF(R38=0,'TABLA_NIVEL DE LOGRO'!$D$5,'TABLA_NIVEL DE LOGRO'!$D$6))</f>
        <v/>
      </c>
      <c r="T38" s="18" t="str">
        <f t="shared" si="2"/>
        <v/>
      </c>
      <c r="U38" s="6" t="str">
        <f>IF(T38="","",_xlfn.CONCAT("Logró ",T38," de "&amp;'TABLA_NIVEL DE LOGRO'!$I$5&amp;" puntos"))</f>
        <v/>
      </c>
      <c r="V38" s="6" t="str">
        <f>IF(T38="","",IF(T38&lt;'TABLA_NIVEL DE LOGRO'!$J$5,0,1))</f>
        <v/>
      </c>
      <c r="W38" s="31" t="str">
        <f>IF(V38="","",IF(V38=0,'TABLA_NIVEL DE LOGRO'!$L$5,'TABLA_NIVEL DE LOGRO'!$K$5))</f>
        <v/>
      </c>
      <c r="X38" s="18" t="str">
        <f t="shared" si="3"/>
        <v/>
      </c>
      <c r="Y38" s="6" t="str">
        <f>IF(X38="","",_xlfn.CONCAT("Logró ",X38," de "&amp;'TABLA_NIVEL DE LOGRO'!$I$6&amp;" puntos"))</f>
        <v/>
      </c>
      <c r="Z38" s="6" t="str">
        <f>IF(X38="","",IF(X38&lt;'TABLA_NIVEL DE LOGRO'!$J$6,0,1))</f>
        <v/>
      </c>
      <c r="AA38" s="31" t="str">
        <f>IF(Z38="","",IF(Z38=0,'TABLA_NIVEL DE LOGRO'!$L$6,'TABLA_NIVEL DE LOGRO'!$K$6))</f>
        <v/>
      </c>
    </row>
    <row r="39" spans="1:27" s="25" customFormat="1" x14ac:dyDescent="0.25">
      <c r="A39" s="30" t="str">
        <f>IF('Prueba 1º Español'!A47="","",'Prueba 1º Español'!A47)</f>
        <v/>
      </c>
      <c r="B39" s="30" t="str">
        <f>IF('Prueba 1º Español'!B47="","",'Prueba 1º Español'!B47)</f>
        <v/>
      </c>
      <c r="C39" s="30" t="str">
        <f>IF('Prueba 1º Español'!C47="","",'Prueba 1º Español'!C47)</f>
        <v/>
      </c>
      <c r="D39" s="30" t="str">
        <f>IF('Prueba 1º Español'!D47="","",'Prueba 1º Español'!D47)</f>
        <v/>
      </c>
      <c r="E39" s="6" t="str">
        <f>IF('Prueba 1º Español'!E47="","",IF('Prueba 1º Español'!E47=VLOOKUP(TABLA_PUNTUACION!E$5,TABLA_ESPECIFICACIONES!$C:$F,4,FALSE),1,0))</f>
        <v/>
      </c>
      <c r="F39" s="6" t="str">
        <f>IF('Prueba 1º Español'!F47="","",IF('Prueba 1º Español'!F47=VLOOKUP(TABLA_PUNTUACION!F$5,TABLA_ESPECIFICACIONES!$C:$F,4,FALSE),1,0))</f>
        <v/>
      </c>
      <c r="G39" s="6" t="str">
        <f>IF('Prueba 1º Español'!G47="","",IF('Prueba 1º Español'!G47=VLOOKUP(TABLA_PUNTUACION!G$5,TABLA_ESPECIFICACIONES!$C:$F,4,FALSE),1,0))</f>
        <v/>
      </c>
      <c r="H39" s="6" t="str">
        <f>IF('Prueba 1º Español'!H47="","",IF('Prueba 1º Español'!H47=VLOOKUP(TABLA_PUNTUACION!H$5,TABLA_ESPECIFICACIONES!$C:$F,4,FALSE),1,0))</f>
        <v/>
      </c>
      <c r="I39" s="6" t="str">
        <f>IF('Prueba 1º Español'!I47="","",IF('Prueba 1º Español'!I47=VLOOKUP(TABLA_PUNTUACION!I$5,TABLA_ESPECIFICACIONES!$C:$F,4,FALSE),1,0))</f>
        <v/>
      </c>
      <c r="J39" s="6" t="str">
        <f>IF('Prueba 1º Español'!J47="","",IF('Prueba 1º Español'!J47=VLOOKUP(TABLA_PUNTUACION!J$5,TABLA_ESPECIFICACIONES!$C:$F,4,FALSE),1,0))</f>
        <v/>
      </c>
      <c r="K39" s="6" t="str">
        <f>IF('Prueba 1º Español'!K47="","",IF('Prueba 1º Español'!K47=VLOOKUP(TABLA_PUNTUACION!K$5,TABLA_ESPECIFICACIONES!$C:$F,4,FALSE),1,0))</f>
        <v/>
      </c>
      <c r="L39" s="6" t="str">
        <f>IF('Prueba 1º Español'!L47="","",IF('Prueba 1º Español'!L47=VLOOKUP(TABLA_PUNTUACION!L$5,TABLA_ESPECIFICACIONES!$C:$F,4,FALSE),1,0))</f>
        <v/>
      </c>
      <c r="M39" s="6" t="str">
        <f>IF('Prueba 1º Español'!M47="","",IF('Prueba 1º Español'!M47=VLOOKUP(TABLA_PUNTUACION!M$5,TABLA_ESPECIFICACIONES!$C:$F,4,FALSE),1,0))</f>
        <v/>
      </c>
      <c r="N39" s="6" t="str">
        <f>IF('Prueba 1º Español'!N47="","",IF('Prueba 1º Español'!N47=VLOOKUP(TABLA_PUNTUACION!N$5,TABLA_ESPECIFICACIONES!$C:$F,4,FALSE),1,0))</f>
        <v/>
      </c>
      <c r="O39" s="6">
        <f>'TABLA_NIVEL DE LOGRO'!$C$6</f>
        <v>6</v>
      </c>
      <c r="P39" s="6" t="str">
        <f t="shared" si="0"/>
        <v/>
      </c>
      <c r="Q39" s="6" t="str">
        <f>IF(TABLA_PUNTUACION!P39="","",_xlfn.CONCAT("Logró ",TABLA_PUNTUACION!P39," de "&amp;'TABLA_NIVEL DE LOGRO'!$C$7&amp;" puntos"))</f>
        <v/>
      </c>
      <c r="R39" s="6" t="str">
        <f t="shared" si="1"/>
        <v/>
      </c>
      <c r="S39" s="31" t="str">
        <f>IF(P39="","",IF(R39=0,'TABLA_NIVEL DE LOGRO'!$D$5,'TABLA_NIVEL DE LOGRO'!$D$6))</f>
        <v/>
      </c>
      <c r="T39" s="18" t="str">
        <f t="shared" si="2"/>
        <v/>
      </c>
      <c r="U39" s="6" t="str">
        <f>IF(T39="","",_xlfn.CONCAT("Logró ",T39," de "&amp;'TABLA_NIVEL DE LOGRO'!$I$5&amp;" puntos"))</f>
        <v/>
      </c>
      <c r="V39" s="6" t="str">
        <f>IF(T39="","",IF(T39&lt;'TABLA_NIVEL DE LOGRO'!$J$5,0,1))</f>
        <v/>
      </c>
      <c r="W39" s="31" t="str">
        <f>IF(V39="","",IF(V39=0,'TABLA_NIVEL DE LOGRO'!$L$5,'TABLA_NIVEL DE LOGRO'!$K$5))</f>
        <v/>
      </c>
      <c r="X39" s="18" t="str">
        <f t="shared" si="3"/>
        <v/>
      </c>
      <c r="Y39" s="6" t="str">
        <f>IF(X39="","",_xlfn.CONCAT("Logró ",X39," de "&amp;'TABLA_NIVEL DE LOGRO'!$I$6&amp;" puntos"))</f>
        <v/>
      </c>
      <c r="Z39" s="6" t="str">
        <f>IF(X39="","",IF(X39&lt;'TABLA_NIVEL DE LOGRO'!$J$6,0,1))</f>
        <v/>
      </c>
      <c r="AA39" s="31" t="str">
        <f>IF(Z39="","",IF(Z39=0,'TABLA_NIVEL DE LOGRO'!$L$6,'TABLA_NIVEL DE LOGRO'!$K$6))</f>
        <v/>
      </c>
    </row>
    <row r="40" spans="1:27" s="25" customFormat="1" x14ac:dyDescent="0.25">
      <c r="A40" s="30" t="str">
        <f>IF('Prueba 1º Español'!A48="","",'Prueba 1º Español'!A48)</f>
        <v/>
      </c>
      <c r="B40" s="30" t="str">
        <f>IF('Prueba 1º Español'!B48="","",'Prueba 1º Español'!B48)</f>
        <v/>
      </c>
      <c r="C40" s="30" t="str">
        <f>IF('Prueba 1º Español'!C48="","",'Prueba 1º Español'!C48)</f>
        <v/>
      </c>
      <c r="D40" s="30" t="str">
        <f>IF('Prueba 1º Español'!D48="","",'Prueba 1º Español'!D48)</f>
        <v/>
      </c>
      <c r="E40" s="6" t="str">
        <f>IF('Prueba 1º Español'!E48="","",IF('Prueba 1º Español'!E48=VLOOKUP(TABLA_PUNTUACION!E$5,TABLA_ESPECIFICACIONES!$C:$F,4,FALSE),1,0))</f>
        <v/>
      </c>
      <c r="F40" s="6" t="str">
        <f>IF('Prueba 1º Español'!F48="","",IF('Prueba 1º Español'!F48=VLOOKUP(TABLA_PUNTUACION!F$5,TABLA_ESPECIFICACIONES!$C:$F,4,FALSE),1,0))</f>
        <v/>
      </c>
      <c r="G40" s="6" t="str">
        <f>IF('Prueba 1º Español'!G48="","",IF('Prueba 1º Español'!G48=VLOOKUP(TABLA_PUNTUACION!G$5,TABLA_ESPECIFICACIONES!$C:$F,4,FALSE),1,0))</f>
        <v/>
      </c>
      <c r="H40" s="6" t="str">
        <f>IF('Prueba 1º Español'!H48="","",IF('Prueba 1º Español'!H48=VLOOKUP(TABLA_PUNTUACION!H$5,TABLA_ESPECIFICACIONES!$C:$F,4,FALSE),1,0))</f>
        <v/>
      </c>
      <c r="I40" s="6" t="str">
        <f>IF('Prueba 1º Español'!I48="","",IF('Prueba 1º Español'!I48=VLOOKUP(TABLA_PUNTUACION!I$5,TABLA_ESPECIFICACIONES!$C:$F,4,FALSE),1,0))</f>
        <v/>
      </c>
      <c r="J40" s="6" t="str">
        <f>IF('Prueba 1º Español'!J48="","",IF('Prueba 1º Español'!J48=VLOOKUP(TABLA_PUNTUACION!J$5,TABLA_ESPECIFICACIONES!$C:$F,4,FALSE),1,0))</f>
        <v/>
      </c>
      <c r="K40" s="6" t="str">
        <f>IF('Prueba 1º Español'!K48="","",IF('Prueba 1º Español'!K48=VLOOKUP(TABLA_PUNTUACION!K$5,TABLA_ESPECIFICACIONES!$C:$F,4,FALSE),1,0))</f>
        <v/>
      </c>
      <c r="L40" s="6" t="str">
        <f>IF('Prueba 1º Español'!L48="","",IF('Prueba 1º Español'!L48=VLOOKUP(TABLA_PUNTUACION!L$5,TABLA_ESPECIFICACIONES!$C:$F,4,FALSE),1,0))</f>
        <v/>
      </c>
      <c r="M40" s="6" t="str">
        <f>IF('Prueba 1º Español'!M48="","",IF('Prueba 1º Español'!M48=VLOOKUP(TABLA_PUNTUACION!M$5,TABLA_ESPECIFICACIONES!$C:$F,4,FALSE),1,0))</f>
        <v/>
      </c>
      <c r="N40" s="6" t="str">
        <f>IF('Prueba 1º Español'!N48="","",IF('Prueba 1º Español'!N48=VLOOKUP(TABLA_PUNTUACION!N$5,TABLA_ESPECIFICACIONES!$C:$F,4,FALSE),1,0))</f>
        <v/>
      </c>
      <c r="O40" s="6">
        <f>'TABLA_NIVEL DE LOGRO'!$C$6</f>
        <v>6</v>
      </c>
      <c r="P40" s="6" t="str">
        <f t="shared" si="0"/>
        <v/>
      </c>
      <c r="Q40" s="6" t="str">
        <f>IF(TABLA_PUNTUACION!P40="","",_xlfn.CONCAT("Logró ",TABLA_PUNTUACION!P40," de "&amp;'TABLA_NIVEL DE LOGRO'!$C$7&amp;" puntos"))</f>
        <v/>
      </c>
      <c r="R40" s="6" t="str">
        <f t="shared" si="1"/>
        <v/>
      </c>
      <c r="S40" s="31" t="str">
        <f>IF(P40="","",IF(R40=0,'TABLA_NIVEL DE LOGRO'!$D$5,'TABLA_NIVEL DE LOGRO'!$D$6))</f>
        <v/>
      </c>
      <c r="T40" s="18" t="str">
        <f t="shared" si="2"/>
        <v/>
      </c>
      <c r="U40" s="6" t="str">
        <f>IF(T40="","",_xlfn.CONCAT("Logró ",T40," de "&amp;'TABLA_NIVEL DE LOGRO'!$I$5&amp;" puntos"))</f>
        <v/>
      </c>
      <c r="V40" s="6" t="str">
        <f>IF(T40="","",IF(T40&lt;'TABLA_NIVEL DE LOGRO'!$J$5,0,1))</f>
        <v/>
      </c>
      <c r="W40" s="31" t="str">
        <f>IF(V40="","",IF(V40=0,'TABLA_NIVEL DE LOGRO'!$L$5,'TABLA_NIVEL DE LOGRO'!$K$5))</f>
        <v/>
      </c>
      <c r="X40" s="18" t="str">
        <f t="shared" si="3"/>
        <v/>
      </c>
      <c r="Y40" s="6" t="str">
        <f>IF(X40="","",_xlfn.CONCAT("Logró ",X40," de "&amp;'TABLA_NIVEL DE LOGRO'!$I$6&amp;" puntos"))</f>
        <v/>
      </c>
      <c r="Z40" s="6" t="str">
        <f>IF(X40="","",IF(X40&lt;'TABLA_NIVEL DE LOGRO'!$J$6,0,1))</f>
        <v/>
      </c>
      <c r="AA40" s="31" t="str">
        <f>IF(Z40="","",IF(Z40=0,'TABLA_NIVEL DE LOGRO'!$L$6,'TABLA_NIVEL DE LOGRO'!$K$6))</f>
        <v/>
      </c>
    </row>
    <row r="41" spans="1:27" s="25" customFormat="1" x14ac:dyDescent="0.25">
      <c r="A41" s="30" t="str">
        <f>IF('Prueba 1º Español'!A49="","",'Prueba 1º Español'!A49)</f>
        <v/>
      </c>
      <c r="B41" s="30" t="str">
        <f>IF('Prueba 1º Español'!B49="","",'Prueba 1º Español'!B49)</f>
        <v/>
      </c>
      <c r="C41" s="30" t="str">
        <f>IF('Prueba 1º Español'!C49="","",'Prueba 1º Español'!C49)</f>
        <v/>
      </c>
      <c r="D41" s="30" t="str">
        <f>IF('Prueba 1º Español'!D49="","",'Prueba 1º Español'!D49)</f>
        <v/>
      </c>
      <c r="E41" s="6" t="str">
        <f>IF('Prueba 1º Español'!E49="","",IF('Prueba 1º Español'!E49=VLOOKUP(TABLA_PUNTUACION!E$5,TABLA_ESPECIFICACIONES!$C:$F,4,FALSE),1,0))</f>
        <v/>
      </c>
      <c r="F41" s="6" t="str">
        <f>IF('Prueba 1º Español'!F49="","",IF('Prueba 1º Español'!F49=VLOOKUP(TABLA_PUNTUACION!F$5,TABLA_ESPECIFICACIONES!$C:$F,4,FALSE),1,0))</f>
        <v/>
      </c>
      <c r="G41" s="6" t="str">
        <f>IF('Prueba 1º Español'!G49="","",IF('Prueba 1º Español'!G49=VLOOKUP(TABLA_PUNTUACION!G$5,TABLA_ESPECIFICACIONES!$C:$F,4,FALSE),1,0))</f>
        <v/>
      </c>
      <c r="H41" s="6" t="str">
        <f>IF('Prueba 1º Español'!H49="","",IF('Prueba 1º Español'!H49=VLOOKUP(TABLA_PUNTUACION!H$5,TABLA_ESPECIFICACIONES!$C:$F,4,FALSE),1,0))</f>
        <v/>
      </c>
      <c r="I41" s="6" t="str">
        <f>IF('Prueba 1º Español'!I49="","",IF('Prueba 1º Español'!I49=VLOOKUP(TABLA_PUNTUACION!I$5,TABLA_ESPECIFICACIONES!$C:$F,4,FALSE),1,0))</f>
        <v/>
      </c>
      <c r="J41" s="6" t="str">
        <f>IF('Prueba 1º Español'!J49="","",IF('Prueba 1º Español'!J49=VLOOKUP(TABLA_PUNTUACION!J$5,TABLA_ESPECIFICACIONES!$C:$F,4,FALSE),1,0))</f>
        <v/>
      </c>
      <c r="K41" s="6" t="str">
        <f>IF('Prueba 1º Español'!K49="","",IF('Prueba 1º Español'!K49=VLOOKUP(TABLA_PUNTUACION!K$5,TABLA_ESPECIFICACIONES!$C:$F,4,FALSE),1,0))</f>
        <v/>
      </c>
      <c r="L41" s="6" t="str">
        <f>IF('Prueba 1º Español'!L49="","",IF('Prueba 1º Español'!L49=VLOOKUP(TABLA_PUNTUACION!L$5,TABLA_ESPECIFICACIONES!$C:$F,4,FALSE),1,0))</f>
        <v/>
      </c>
      <c r="M41" s="6" t="str">
        <f>IF('Prueba 1º Español'!M49="","",IF('Prueba 1º Español'!M49=VLOOKUP(TABLA_PUNTUACION!M$5,TABLA_ESPECIFICACIONES!$C:$F,4,FALSE),1,0))</f>
        <v/>
      </c>
      <c r="N41" s="6" t="str">
        <f>IF('Prueba 1º Español'!N49="","",IF('Prueba 1º Español'!N49=VLOOKUP(TABLA_PUNTUACION!N$5,TABLA_ESPECIFICACIONES!$C:$F,4,FALSE),1,0))</f>
        <v/>
      </c>
      <c r="O41" s="6">
        <f>'TABLA_NIVEL DE LOGRO'!$C$6</f>
        <v>6</v>
      </c>
      <c r="P41" s="6" t="str">
        <f t="shared" si="0"/>
        <v/>
      </c>
      <c r="Q41" s="6" t="str">
        <f>IF(TABLA_PUNTUACION!P41="","",_xlfn.CONCAT("Logró ",TABLA_PUNTUACION!P41," de "&amp;'TABLA_NIVEL DE LOGRO'!$C$7&amp;" puntos"))</f>
        <v/>
      </c>
      <c r="R41" s="6" t="str">
        <f t="shared" si="1"/>
        <v/>
      </c>
      <c r="S41" s="31" t="str">
        <f>IF(P41="","",IF(R41=0,'TABLA_NIVEL DE LOGRO'!$D$5,'TABLA_NIVEL DE LOGRO'!$D$6))</f>
        <v/>
      </c>
      <c r="T41" s="18" t="str">
        <f t="shared" si="2"/>
        <v/>
      </c>
      <c r="U41" s="6" t="str">
        <f>IF(T41="","",_xlfn.CONCAT("Logró ",T41," de "&amp;'TABLA_NIVEL DE LOGRO'!$I$5&amp;" puntos"))</f>
        <v/>
      </c>
      <c r="V41" s="6" t="str">
        <f>IF(T41="","",IF(T41&lt;'TABLA_NIVEL DE LOGRO'!$J$5,0,1))</f>
        <v/>
      </c>
      <c r="W41" s="31" t="str">
        <f>IF(V41="","",IF(V41=0,'TABLA_NIVEL DE LOGRO'!$L$5,'TABLA_NIVEL DE LOGRO'!$K$5))</f>
        <v/>
      </c>
      <c r="X41" s="18" t="str">
        <f t="shared" si="3"/>
        <v/>
      </c>
      <c r="Y41" s="6" t="str">
        <f>IF(X41="","",_xlfn.CONCAT("Logró ",X41," de "&amp;'TABLA_NIVEL DE LOGRO'!$I$6&amp;" puntos"))</f>
        <v/>
      </c>
      <c r="Z41" s="6" t="str">
        <f>IF(X41="","",IF(X41&lt;'TABLA_NIVEL DE LOGRO'!$J$6,0,1))</f>
        <v/>
      </c>
      <c r="AA41" s="31" t="str">
        <f>IF(Z41="","",IF(Z41=0,'TABLA_NIVEL DE LOGRO'!$L$6,'TABLA_NIVEL DE LOGRO'!$K$6))</f>
        <v/>
      </c>
    </row>
    <row r="42" spans="1:27" s="25" customFormat="1" x14ac:dyDescent="0.25">
      <c r="A42" s="30" t="str">
        <f>IF('Prueba 1º Español'!A50="","",'Prueba 1º Español'!A50)</f>
        <v/>
      </c>
      <c r="B42" s="30" t="str">
        <f>IF('Prueba 1º Español'!B50="","",'Prueba 1º Español'!B50)</f>
        <v/>
      </c>
      <c r="C42" s="30" t="str">
        <f>IF('Prueba 1º Español'!C50="","",'Prueba 1º Español'!C50)</f>
        <v/>
      </c>
      <c r="D42" s="30" t="str">
        <f>IF('Prueba 1º Español'!D50="","",'Prueba 1º Español'!D50)</f>
        <v/>
      </c>
      <c r="E42" s="6" t="str">
        <f>IF('Prueba 1º Español'!E50="","",IF('Prueba 1º Español'!E50=VLOOKUP(TABLA_PUNTUACION!E$5,TABLA_ESPECIFICACIONES!$C:$F,4,FALSE),1,0))</f>
        <v/>
      </c>
      <c r="F42" s="6" t="str">
        <f>IF('Prueba 1º Español'!F50="","",IF('Prueba 1º Español'!F50=VLOOKUP(TABLA_PUNTUACION!F$5,TABLA_ESPECIFICACIONES!$C:$F,4,FALSE),1,0))</f>
        <v/>
      </c>
      <c r="G42" s="6" t="str">
        <f>IF('Prueba 1º Español'!G50="","",IF('Prueba 1º Español'!G50=VLOOKUP(TABLA_PUNTUACION!G$5,TABLA_ESPECIFICACIONES!$C:$F,4,FALSE),1,0))</f>
        <v/>
      </c>
      <c r="H42" s="6" t="str">
        <f>IF('Prueba 1º Español'!H50="","",IF('Prueba 1º Español'!H50=VLOOKUP(TABLA_PUNTUACION!H$5,TABLA_ESPECIFICACIONES!$C:$F,4,FALSE),1,0))</f>
        <v/>
      </c>
      <c r="I42" s="6" t="str">
        <f>IF('Prueba 1º Español'!I50="","",IF('Prueba 1º Español'!I50=VLOOKUP(TABLA_PUNTUACION!I$5,TABLA_ESPECIFICACIONES!$C:$F,4,FALSE),1,0))</f>
        <v/>
      </c>
      <c r="J42" s="6" t="str">
        <f>IF('Prueba 1º Español'!J50="","",IF('Prueba 1º Español'!J50=VLOOKUP(TABLA_PUNTUACION!J$5,TABLA_ESPECIFICACIONES!$C:$F,4,FALSE),1,0))</f>
        <v/>
      </c>
      <c r="K42" s="6" t="str">
        <f>IF('Prueba 1º Español'!K50="","",IF('Prueba 1º Español'!K50=VLOOKUP(TABLA_PUNTUACION!K$5,TABLA_ESPECIFICACIONES!$C:$F,4,FALSE),1,0))</f>
        <v/>
      </c>
      <c r="L42" s="6" t="str">
        <f>IF('Prueba 1º Español'!L50="","",IF('Prueba 1º Español'!L50=VLOOKUP(TABLA_PUNTUACION!L$5,TABLA_ESPECIFICACIONES!$C:$F,4,FALSE),1,0))</f>
        <v/>
      </c>
      <c r="M42" s="6" t="str">
        <f>IF('Prueba 1º Español'!M50="","",IF('Prueba 1º Español'!M50=VLOOKUP(TABLA_PUNTUACION!M$5,TABLA_ESPECIFICACIONES!$C:$F,4,FALSE),1,0))</f>
        <v/>
      </c>
      <c r="N42" s="6" t="str">
        <f>IF('Prueba 1º Español'!N50="","",IF('Prueba 1º Español'!N50=VLOOKUP(TABLA_PUNTUACION!N$5,TABLA_ESPECIFICACIONES!$C:$F,4,FALSE),1,0))</f>
        <v/>
      </c>
      <c r="O42" s="6">
        <f>'TABLA_NIVEL DE LOGRO'!$C$6</f>
        <v>6</v>
      </c>
      <c r="P42" s="6" t="str">
        <f t="shared" si="0"/>
        <v/>
      </c>
      <c r="Q42" s="6" t="str">
        <f>IF(TABLA_PUNTUACION!P42="","",_xlfn.CONCAT("Logró ",TABLA_PUNTUACION!P42," de "&amp;'TABLA_NIVEL DE LOGRO'!$C$7&amp;" puntos"))</f>
        <v/>
      </c>
      <c r="R42" s="6" t="str">
        <f t="shared" si="1"/>
        <v/>
      </c>
      <c r="S42" s="31" t="str">
        <f>IF(P42="","",IF(R42=0,'TABLA_NIVEL DE LOGRO'!$D$5,'TABLA_NIVEL DE LOGRO'!$D$6))</f>
        <v/>
      </c>
      <c r="T42" s="18" t="str">
        <f t="shared" si="2"/>
        <v/>
      </c>
      <c r="U42" s="6" t="str">
        <f>IF(T42="","",_xlfn.CONCAT("Logró ",T42," de "&amp;'TABLA_NIVEL DE LOGRO'!$I$5&amp;" puntos"))</f>
        <v/>
      </c>
      <c r="V42" s="6" t="str">
        <f>IF(T42="","",IF(T42&lt;'TABLA_NIVEL DE LOGRO'!$J$5,0,1))</f>
        <v/>
      </c>
      <c r="W42" s="31" t="str">
        <f>IF(V42="","",IF(V42=0,'TABLA_NIVEL DE LOGRO'!$L$5,'TABLA_NIVEL DE LOGRO'!$K$5))</f>
        <v/>
      </c>
      <c r="X42" s="18" t="str">
        <f t="shared" si="3"/>
        <v/>
      </c>
      <c r="Y42" s="6" t="str">
        <f>IF(X42="","",_xlfn.CONCAT("Logró ",X42," de "&amp;'TABLA_NIVEL DE LOGRO'!$I$6&amp;" puntos"))</f>
        <v/>
      </c>
      <c r="Z42" s="6" t="str">
        <f>IF(X42="","",IF(X42&lt;'TABLA_NIVEL DE LOGRO'!$J$6,0,1))</f>
        <v/>
      </c>
      <c r="AA42" s="31" t="str">
        <f>IF(Z42="","",IF(Z42=0,'TABLA_NIVEL DE LOGRO'!$L$6,'TABLA_NIVEL DE LOGRO'!$K$6))</f>
        <v/>
      </c>
    </row>
    <row r="43" spans="1:27" s="25" customFormat="1" x14ac:dyDescent="0.25">
      <c r="A43" s="30" t="str">
        <f>IF('Prueba 1º Español'!A51="","",'Prueba 1º Español'!A51)</f>
        <v/>
      </c>
      <c r="B43" s="30" t="str">
        <f>IF('Prueba 1º Español'!B51="","",'Prueba 1º Español'!B51)</f>
        <v/>
      </c>
      <c r="C43" s="30" t="str">
        <f>IF('Prueba 1º Español'!C51="","",'Prueba 1º Español'!C51)</f>
        <v/>
      </c>
      <c r="D43" s="30" t="str">
        <f>IF('Prueba 1º Español'!D51="","",'Prueba 1º Español'!D51)</f>
        <v/>
      </c>
      <c r="E43" s="6" t="str">
        <f>IF('Prueba 1º Español'!E51="","",IF('Prueba 1º Español'!E51=VLOOKUP(TABLA_PUNTUACION!E$5,TABLA_ESPECIFICACIONES!$C:$F,4,FALSE),1,0))</f>
        <v/>
      </c>
      <c r="F43" s="6" t="str">
        <f>IF('Prueba 1º Español'!F51="","",IF('Prueba 1º Español'!F51=VLOOKUP(TABLA_PUNTUACION!F$5,TABLA_ESPECIFICACIONES!$C:$F,4,FALSE),1,0))</f>
        <v/>
      </c>
      <c r="G43" s="6" t="str">
        <f>IF('Prueba 1º Español'!G51="","",IF('Prueba 1º Español'!G51=VLOOKUP(TABLA_PUNTUACION!G$5,TABLA_ESPECIFICACIONES!$C:$F,4,FALSE),1,0))</f>
        <v/>
      </c>
      <c r="H43" s="6" t="str">
        <f>IF('Prueba 1º Español'!H51="","",IF('Prueba 1º Español'!H51=VLOOKUP(TABLA_PUNTUACION!H$5,TABLA_ESPECIFICACIONES!$C:$F,4,FALSE),1,0))</f>
        <v/>
      </c>
      <c r="I43" s="6" t="str">
        <f>IF('Prueba 1º Español'!I51="","",IF('Prueba 1º Español'!I51=VLOOKUP(TABLA_PUNTUACION!I$5,TABLA_ESPECIFICACIONES!$C:$F,4,FALSE),1,0))</f>
        <v/>
      </c>
      <c r="J43" s="6" t="str">
        <f>IF('Prueba 1º Español'!J51="","",IF('Prueba 1º Español'!J51=VLOOKUP(TABLA_PUNTUACION!J$5,TABLA_ESPECIFICACIONES!$C:$F,4,FALSE),1,0))</f>
        <v/>
      </c>
      <c r="K43" s="6" t="str">
        <f>IF('Prueba 1º Español'!K51="","",IF('Prueba 1º Español'!K51=VLOOKUP(TABLA_PUNTUACION!K$5,TABLA_ESPECIFICACIONES!$C:$F,4,FALSE),1,0))</f>
        <v/>
      </c>
      <c r="L43" s="6" t="str">
        <f>IF('Prueba 1º Español'!L51="","",IF('Prueba 1º Español'!L51=VLOOKUP(TABLA_PUNTUACION!L$5,TABLA_ESPECIFICACIONES!$C:$F,4,FALSE),1,0))</f>
        <v/>
      </c>
      <c r="M43" s="6" t="str">
        <f>IF('Prueba 1º Español'!M51="","",IF('Prueba 1º Español'!M51=VLOOKUP(TABLA_PUNTUACION!M$5,TABLA_ESPECIFICACIONES!$C:$F,4,FALSE),1,0))</f>
        <v/>
      </c>
      <c r="N43" s="6" t="str">
        <f>IF('Prueba 1º Español'!N51="","",IF('Prueba 1º Español'!N51=VLOOKUP(TABLA_PUNTUACION!N$5,TABLA_ESPECIFICACIONES!$C:$F,4,FALSE),1,0))</f>
        <v/>
      </c>
      <c r="O43" s="6">
        <f>'TABLA_NIVEL DE LOGRO'!$C$6</f>
        <v>6</v>
      </c>
      <c r="P43" s="6" t="str">
        <f t="shared" si="0"/>
        <v/>
      </c>
      <c r="Q43" s="6" t="str">
        <f>IF(TABLA_PUNTUACION!P43="","",_xlfn.CONCAT("Logró ",TABLA_PUNTUACION!P43," de "&amp;'TABLA_NIVEL DE LOGRO'!$C$7&amp;" puntos"))</f>
        <v/>
      </c>
      <c r="R43" s="6" t="str">
        <f t="shared" si="1"/>
        <v/>
      </c>
      <c r="S43" s="31" t="str">
        <f>IF(P43="","",IF(R43=0,'TABLA_NIVEL DE LOGRO'!$D$5,'TABLA_NIVEL DE LOGRO'!$D$6))</f>
        <v/>
      </c>
      <c r="T43" s="18" t="str">
        <f t="shared" si="2"/>
        <v/>
      </c>
      <c r="U43" s="6" t="str">
        <f>IF(T43="","",_xlfn.CONCAT("Logró ",T43," de "&amp;'TABLA_NIVEL DE LOGRO'!$I$5&amp;" puntos"))</f>
        <v/>
      </c>
      <c r="V43" s="6" t="str">
        <f>IF(T43="","",IF(T43&lt;'TABLA_NIVEL DE LOGRO'!$J$5,0,1))</f>
        <v/>
      </c>
      <c r="W43" s="31" t="str">
        <f>IF(V43="","",IF(V43=0,'TABLA_NIVEL DE LOGRO'!$L$5,'TABLA_NIVEL DE LOGRO'!$K$5))</f>
        <v/>
      </c>
      <c r="X43" s="18" t="str">
        <f t="shared" si="3"/>
        <v/>
      </c>
      <c r="Y43" s="6" t="str">
        <f>IF(X43="","",_xlfn.CONCAT("Logró ",X43," de "&amp;'TABLA_NIVEL DE LOGRO'!$I$6&amp;" puntos"))</f>
        <v/>
      </c>
      <c r="Z43" s="6" t="str">
        <f>IF(X43="","",IF(X43&lt;'TABLA_NIVEL DE LOGRO'!$J$6,0,1))</f>
        <v/>
      </c>
      <c r="AA43" s="31" t="str">
        <f>IF(Z43="","",IF(Z43=0,'TABLA_NIVEL DE LOGRO'!$L$6,'TABLA_NIVEL DE LOGRO'!$K$6))</f>
        <v/>
      </c>
    </row>
    <row r="44" spans="1:27" s="25" customFormat="1" x14ac:dyDescent="0.25">
      <c r="A44" s="30" t="str">
        <f>IF('Prueba 1º Español'!A52="","",'Prueba 1º Español'!A52)</f>
        <v/>
      </c>
      <c r="B44" s="30" t="str">
        <f>IF('Prueba 1º Español'!B52="","",'Prueba 1º Español'!B52)</f>
        <v/>
      </c>
      <c r="C44" s="30" t="str">
        <f>IF('Prueba 1º Español'!C52="","",'Prueba 1º Español'!C52)</f>
        <v/>
      </c>
      <c r="D44" s="30" t="str">
        <f>IF('Prueba 1º Español'!D52="","",'Prueba 1º Español'!D52)</f>
        <v/>
      </c>
      <c r="E44" s="6" t="str">
        <f>IF('Prueba 1º Español'!E52="","",IF('Prueba 1º Español'!E52=VLOOKUP(TABLA_PUNTUACION!E$5,TABLA_ESPECIFICACIONES!$C:$F,4,FALSE),1,0))</f>
        <v/>
      </c>
      <c r="F44" s="6" t="str">
        <f>IF('Prueba 1º Español'!F52="","",IF('Prueba 1º Español'!F52=VLOOKUP(TABLA_PUNTUACION!F$5,TABLA_ESPECIFICACIONES!$C:$F,4,FALSE),1,0))</f>
        <v/>
      </c>
      <c r="G44" s="6" t="str">
        <f>IF('Prueba 1º Español'!G52="","",IF('Prueba 1º Español'!G52=VLOOKUP(TABLA_PUNTUACION!G$5,TABLA_ESPECIFICACIONES!$C:$F,4,FALSE),1,0))</f>
        <v/>
      </c>
      <c r="H44" s="6" t="str">
        <f>IF('Prueba 1º Español'!H52="","",IF('Prueba 1º Español'!H52=VLOOKUP(TABLA_PUNTUACION!H$5,TABLA_ESPECIFICACIONES!$C:$F,4,FALSE),1,0))</f>
        <v/>
      </c>
      <c r="I44" s="6" t="str">
        <f>IF('Prueba 1º Español'!I52="","",IF('Prueba 1º Español'!I52=VLOOKUP(TABLA_PUNTUACION!I$5,TABLA_ESPECIFICACIONES!$C:$F,4,FALSE),1,0))</f>
        <v/>
      </c>
      <c r="J44" s="6" t="str">
        <f>IF('Prueba 1º Español'!J52="","",IF('Prueba 1º Español'!J52=VLOOKUP(TABLA_PUNTUACION!J$5,TABLA_ESPECIFICACIONES!$C:$F,4,FALSE),1,0))</f>
        <v/>
      </c>
      <c r="K44" s="6" t="str">
        <f>IF('Prueba 1º Español'!K52="","",IF('Prueba 1º Español'!K52=VLOOKUP(TABLA_PUNTUACION!K$5,TABLA_ESPECIFICACIONES!$C:$F,4,FALSE),1,0))</f>
        <v/>
      </c>
      <c r="L44" s="6" t="str">
        <f>IF('Prueba 1º Español'!L52="","",IF('Prueba 1º Español'!L52=VLOOKUP(TABLA_PUNTUACION!L$5,TABLA_ESPECIFICACIONES!$C:$F,4,FALSE),1,0))</f>
        <v/>
      </c>
      <c r="M44" s="6" t="str">
        <f>IF('Prueba 1º Español'!M52="","",IF('Prueba 1º Español'!M52=VLOOKUP(TABLA_PUNTUACION!M$5,TABLA_ESPECIFICACIONES!$C:$F,4,FALSE),1,0))</f>
        <v/>
      </c>
      <c r="N44" s="6" t="str">
        <f>IF('Prueba 1º Español'!N52="","",IF('Prueba 1º Español'!N52=VLOOKUP(TABLA_PUNTUACION!N$5,TABLA_ESPECIFICACIONES!$C:$F,4,FALSE),1,0))</f>
        <v/>
      </c>
      <c r="O44" s="6">
        <f>'TABLA_NIVEL DE LOGRO'!$C$6</f>
        <v>6</v>
      </c>
      <c r="P44" s="6" t="str">
        <f t="shared" si="0"/>
        <v/>
      </c>
      <c r="Q44" s="6" t="str">
        <f>IF(TABLA_PUNTUACION!P44="","",_xlfn.CONCAT("Logró ",TABLA_PUNTUACION!P44," de "&amp;'TABLA_NIVEL DE LOGRO'!$C$7&amp;" puntos"))</f>
        <v/>
      </c>
      <c r="R44" s="6" t="str">
        <f t="shared" si="1"/>
        <v/>
      </c>
      <c r="S44" s="31" t="str">
        <f>IF(P44="","",IF(R44=0,'TABLA_NIVEL DE LOGRO'!$D$5,'TABLA_NIVEL DE LOGRO'!$D$6))</f>
        <v/>
      </c>
      <c r="T44" s="18" t="str">
        <f t="shared" si="2"/>
        <v/>
      </c>
      <c r="U44" s="6" t="str">
        <f>IF(T44="","",_xlfn.CONCAT("Logró ",T44," de "&amp;'TABLA_NIVEL DE LOGRO'!$I$5&amp;" puntos"))</f>
        <v/>
      </c>
      <c r="V44" s="6" t="str">
        <f>IF(T44="","",IF(T44&lt;'TABLA_NIVEL DE LOGRO'!$J$5,0,1))</f>
        <v/>
      </c>
      <c r="W44" s="31" t="str">
        <f>IF(V44="","",IF(V44=0,'TABLA_NIVEL DE LOGRO'!$L$5,'TABLA_NIVEL DE LOGRO'!$K$5))</f>
        <v/>
      </c>
      <c r="X44" s="18" t="str">
        <f t="shared" si="3"/>
        <v/>
      </c>
      <c r="Y44" s="6" t="str">
        <f>IF(X44="","",_xlfn.CONCAT("Logró ",X44," de "&amp;'TABLA_NIVEL DE LOGRO'!$I$6&amp;" puntos"))</f>
        <v/>
      </c>
      <c r="Z44" s="6" t="str">
        <f>IF(X44="","",IF(X44&lt;'TABLA_NIVEL DE LOGRO'!$J$6,0,1))</f>
        <v/>
      </c>
      <c r="AA44" s="31" t="str">
        <f>IF(Z44="","",IF(Z44=0,'TABLA_NIVEL DE LOGRO'!$L$6,'TABLA_NIVEL DE LOGRO'!$K$6))</f>
        <v/>
      </c>
    </row>
    <row r="45" spans="1:27" s="25" customFormat="1" x14ac:dyDescent="0.25">
      <c r="A45" s="30" t="str">
        <f>IF('Prueba 1º Español'!A53="","",'Prueba 1º Español'!A53)</f>
        <v/>
      </c>
      <c r="B45" s="30" t="str">
        <f>IF('Prueba 1º Español'!B53="","",'Prueba 1º Español'!B53)</f>
        <v/>
      </c>
      <c r="C45" s="30" t="str">
        <f>IF('Prueba 1º Español'!C53="","",'Prueba 1º Español'!C53)</f>
        <v/>
      </c>
      <c r="D45" s="30" t="str">
        <f>IF('Prueba 1º Español'!D53="","",'Prueba 1º Español'!D53)</f>
        <v/>
      </c>
      <c r="E45" s="6" t="str">
        <f>IF('Prueba 1º Español'!E53="","",IF('Prueba 1º Español'!E53=VLOOKUP(TABLA_PUNTUACION!E$5,TABLA_ESPECIFICACIONES!$C:$F,4,FALSE),1,0))</f>
        <v/>
      </c>
      <c r="F45" s="6" t="str">
        <f>IF('Prueba 1º Español'!F53="","",IF('Prueba 1º Español'!F53=VLOOKUP(TABLA_PUNTUACION!F$5,TABLA_ESPECIFICACIONES!$C:$F,4,FALSE),1,0))</f>
        <v/>
      </c>
      <c r="G45" s="6" t="str">
        <f>IF('Prueba 1º Español'!G53="","",IF('Prueba 1º Español'!G53=VLOOKUP(TABLA_PUNTUACION!G$5,TABLA_ESPECIFICACIONES!$C:$F,4,FALSE),1,0))</f>
        <v/>
      </c>
      <c r="H45" s="6" t="str">
        <f>IF('Prueba 1º Español'!H53="","",IF('Prueba 1º Español'!H53=VLOOKUP(TABLA_PUNTUACION!H$5,TABLA_ESPECIFICACIONES!$C:$F,4,FALSE),1,0))</f>
        <v/>
      </c>
      <c r="I45" s="6" t="str">
        <f>IF('Prueba 1º Español'!I53="","",IF('Prueba 1º Español'!I53=VLOOKUP(TABLA_PUNTUACION!I$5,TABLA_ESPECIFICACIONES!$C:$F,4,FALSE),1,0))</f>
        <v/>
      </c>
      <c r="J45" s="6" t="str">
        <f>IF('Prueba 1º Español'!J53="","",IF('Prueba 1º Español'!J53=VLOOKUP(TABLA_PUNTUACION!J$5,TABLA_ESPECIFICACIONES!$C:$F,4,FALSE),1,0))</f>
        <v/>
      </c>
      <c r="K45" s="6" t="str">
        <f>IF('Prueba 1º Español'!K53="","",IF('Prueba 1º Español'!K53=VLOOKUP(TABLA_PUNTUACION!K$5,TABLA_ESPECIFICACIONES!$C:$F,4,FALSE),1,0))</f>
        <v/>
      </c>
      <c r="L45" s="6" t="str">
        <f>IF('Prueba 1º Español'!L53="","",IF('Prueba 1º Español'!L53=VLOOKUP(TABLA_PUNTUACION!L$5,TABLA_ESPECIFICACIONES!$C:$F,4,FALSE),1,0))</f>
        <v/>
      </c>
      <c r="M45" s="6" t="str">
        <f>IF('Prueba 1º Español'!M53="","",IF('Prueba 1º Español'!M53=VLOOKUP(TABLA_PUNTUACION!M$5,TABLA_ESPECIFICACIONES!$C:$F,4,FALSE),1,0))</f>
        <v/>
      </c>
      <c r="N45" s="6" t="str">
        <f>IF('Prueba 1º Español'!N53="","",IF('Prueba 1º Español'!N53=VLOOKUP(TABLA_PUNTUACION!N$5,TABLA_ESPECIFICACIONES!$C:$F,4,FALSE),1,0))</f>
        <v/>
      </c>
      <c r="O45" s="6">
        <f>'TABLA_NIVEL DE LOGRO'!$C$6</f>
        <v>6</v>
      </c>
      <c r="P45" s="6" t="str">
        <f t="shared" si="0"/>
        <v/>
      </c>
      <c r="Q45" s="6" t="str">
        <f>IF(TABLA_PUNTUACION!P45="","",_xlfn.CONCAT("Logró ",TABLA_PUNTUACION!P45," de "&amp;'TABLA_NIVEL DE LOGRO'!$C$7&amp;" puntos"))</f>
        <v/>
      </c>
      <c r="R45" s="6" t="str">
        <f t="shared" si="1"/>
        <v/>
      </c>
      <c r="S45" s="31" t="str">
        <f>IF(P45="","",IF(R45=0,'TABLA_NIVEL DE LOGRO'!$D$5,'TABLA_NIVEL DE LOGRO'!$D$6))</f>
        <v/>
      </c>
      <c r="T45" s="18" t="str">
        <f t="shared" si="2"/>
        <v/>
      </c>
      <c r="U45" s="6" t="str">
        <f>IF(T45="","",_xlfn.CONCAT("Logró ",T45," de "&amp;'TABLA_NIVEL DE LOGRO'!$I$5&amp;" puntos"))</f>
        <v/>
      </c>
      <c r="V45" s="6" t="str">
        <f>IF(T45="","",IF(T45&lt;'TABLA_NIVEL DE LOGRO'!$J$5,0,1))</f>
        <v/>
      </c>
      <c r="W45" s="31" t="str">
        <f>IF(V45="","",IF(V45=0,'TABLA_NIVEL DE LOGRO'!$L$5,'TABLA_NIVEL DE LOGRO'!$K$5))</f>
        <v/>
      </c>
      <c r="X45" s="18" t="str">
        <f t="shared" si="3"/>
        <v/>
      </c>
      <c r="Y45" s="6" t="str">
        <f>IF(X45="","",_xlfn.CONCAT("Logró ",X45," de "&amp;'TABLA_NIVEL DE LOGRO'!$I$6&amp;" puntos"))</f>
        <v/>
      </c>
      <c r="Z45" s="6" t="str">
        <f>IF(X45="","",IF(X45&lt;'TABLA_NIVEL DE LOGRO'!$J$6,0,1))</f>
        <v/>
      </c>
      <c r="AA45" s="31" t="str">
        <f>IF(Z45="","",IF(Z45=0,'TABLA_NIVEL DE LOGRO'!$L$6,'TABLA_NIVEL DE LOGRO'!$K$6))</f>
        <v/>
      </c>
    </row>
    <row r="46" spans="1:27" s="25" customFormat="1" x14ac:dyDescent="0.25">
      <c r="A46" s="30" t="str">
        <f>IF('Prueba 1º Español'!A54="","",'Prueba 1º Español'!A54)</f>
        <v/>
      </c>
      <c r="B46" s="30" t="str">
        <f>IF('Prueba 1º Español'!B54="","",'Prueba 1º Español'!B54)</f>
        <v/>
      </c>
      <c r="C46" s="30" t="str">
        <f>IF('Prueba 1º Español'!C54="","",'Prueba 1º Español'!C54)</f>
        <v/>
      </c>
      <c r="D46" s="30" t="str">
        <f>IF('Prueba 1º Español'!D54="","",'Prueba 1º Español'!D54)</f>
        <v/>
      </c>
      <c r="E46" s="6" t="str">
        <f>IF('Prueba 1º Español'!E54="","",IF('Prueba 1º Español'!E54=VLOOKUP(TABLA_PUNTUACION!E$5,TABLA_ESPECIFICACIONES!$C:$F,4,FALSE),1,0))</f>
        <v/>
      </c>
      <c r="F46" s="6" t="str">
        <f>IF('Prueba 1º Español'!F54="","",IF('Prueba 1º Español'!F54=VLOOKUP(TABLA_PUNTUACION!F$5,TABLA_ESPECIFICACIONES!$C:$F,4,FALSE),1,0))</f>
        <v/>
      </c>
      <c r="G46" s="6" t="str">
        <f>IF('Prueba 1º Español'!G54="","",IF('Prueba 1º Español'!G54=VLOOKUP(TABLA_PUNTUACION!G$5,TABLA_ESPECIFICACIONES!$C:$F,4,FALSE),1,0))</f>
        <v/>
      </c>
      <c r="H46" s="6" t="str">
        <f>IF('Prueba 1º Español'!H54="","",IF('Prueba 1º Español'!H54=VLOOKUP(TABLA_PUNTUACION!H$5,TABLA_ESPECIFICACIONES!$C:$F,4,FALSE),1,0))</f>
        <v/>
      </c>
      <c r="I46" s="6" t="str">
        <f>IF('Prueba 1º Español'!I54="","",IF('Prueba 1º Español'!I54=VLOOKUP(TABLA_PUNTUACION!I$5,TABLA_ESPECIFICACIONES!$C:$F,4,FALSE),1,0))</f>
        <v/>
      </c>
      <c r="J46" s="6" t="str">
        <f>IF('Prueba 1º Español'!J54="","",IF('Prueba 1º Español'!J54=VLOOKUP(TABLA_PUNTUACION!J$5,TABLA_ESPECIFICACIONES!$C:$F,4,FALSE),1,0))</f>
        <v/>
      </c>
      <c r="K46" s="6" t="str">
        <f>IF('Prueba 1º Español'!K54="","",IF('Prueba 1º Español'!K54=VLOOKUP(TABLA_PUNTUACION!K$5,TABLA_ESPECIFICACIONES!$C:$F,4,FALSE),1,0))</f>
        <v/>
      </c>
      <c r="L46" s="6" t="str">
        <f>IF('Prueba 1º Español'!L54="","",IF('Prueba 1º Español'!L54=VLOOKUP(TABLA_PUNTUACION!L$5,TABLA_ESPECIFICACIONES!$C:$F,4,FALSE),1,0))</f>
        <v/>
      </c>
      <c r="M46" s="6" t="str">
        <f>IF('Prueba 1º Español'!M54="","",IF('Prueba 1º Español'!M54=VLOOKUP(TABLA_PUNTUACION!M$5,TABLA_ESPECIFICACIONES!$C:$F,4,FALSE),1,0))</f>
        <v/>
      </c>
      <c r="N46" s="6" t="str">
        <f>IF('Prueba 1º Español'!N54="","",IF('Prueba 1º Español'!N54=VLOOKUP(TABLA_PUNTUACION!N$5,TABLA_ESPECIFICACIONES!$C:$F,4,FALSE),1,0))</f>
        <v/>
      </c>
      <c r="O46" s="6">
        <f>'TABLA_NIVEL DE LOGRO'!$C$6</f>
        <v>6</v>
      </c>
      <c r="P46" s="6" t="str">
        <f t="shared" si="0"/>
        <v/>
      </c>
      <c r="Q46" s="6" t="str">
        <f>IF(TABLA_PUNTUACION!P46="","",_xlfn.CONCAT("Logró ",TABLA_PUNTUACION!P46," de "&amp;'TABLA_NIVEL DE LOGRO'!$C$7&amp;" puntos"))</f>
        <v/>
      </c>
      <c r="R46" s="6" t="str">
        <f t="shared" si="1"/>
        <v/>
      </c>
      <c r="S46" s="31" t="str">
        <f>IF(P46="","",IF(R46=0,'TABLA_NIVEL DE LOGRO'!$D$5,'TABLA_NIVEL DE LOGRO'!$D$6))</f>
        <v/>
      </c>
      <c r="T46" s="18" t="str">
        <f t="shared" si="2"/>
        <v/>
      </c>
      <c r="U46" s="6" t="str">
        <f>IF(T46="","",_xlfn.CONCAT("Logró ",T46," de "&amp;'TABLA_NIVEL DE LOGRO'!$I$5&amp;" puntos"))</f>
        <v/>
      </c>
      <c r="V46" s="6" t="str">
        <f>IF(T46="","",IF(T46&lt;'TABLA_NIVEL DE LOGRO'!$J$5,0,1))</f>
        <v/>
      </c>
      <c r="W46" s="31" t="str">
        <f>IF(V46="","",IF(V46=0,'TABLA_NIVEL DE LOGRO'!$L$5,'TABLA_NIVEL DE LOGRO'!$K$5))</f>
        <v/>
      </c>
      <c r="X46" s="18" t="str">
        <f t="shared" si="3"/>
        <v/>
      </c>
      <c r="Y46" s="6" t="str">
        <f>IF(X46="","",_xlfn.CONCAT("Logró ",X46," de "&amp;'TABLA_NIVEL DE LOGRO'!$I$6&amp;" puntos"))</f>
        <v/>
      </c>
      <c r="Z46" s="6" t="str">
        <f>IF(X46="","",IF(X46&lt;'TABLA_NIVEL DE LOGRO'!$J$6,0,1))</f>
        <v/>
      </c>
      <c r="AA46" s="31" t="str">
        <f>IF(Z46="","",IF(Z46=0,'TABLA_NIVEL DE LOGRO'!$L$6,'TABLA_NIVEL DE LOGRO'!$K$6))</f>
        <v/>
      </c>
    </row>
    <row r="47" spans="1:27" s="25" customFormat="1" x14ac:dyDescent="0.25">
      <c r="A47" s="30" t="str">
        <f>IF('Prueba 1º Español'!A55="","",'Prueba 1º Español'!A55)</f>
        <v/>
      </c>
      <c r="B47" s="30" t="str">
        <f>IF('Prueba 1º Español'!B55="","",'Prueba 1º Español'!B55)</f>
        <v/>
      </c>
      <c r="C47" s="30" t="str">
        <f>IF('Prueba 1º Español'!C55="","",'Prueba 1º Español'!C55)</f>
        <v/>
      </c>
      <c r="D47" s="30" t="str">
        <f>IF('Prueba 1º Español'!D55="","",'Prueba 1º Español'!D55)</f>
        <v/>
      </c>
      <c r="E47" s="6" t="str">
        <f>IF('Prueba 1º Español'!E55="","",IF('Prueba 1º Español'!E55=VLOOKUP(TABLA_PUNTUACION!E$5,TABLA_ESPECIFICACIONES!$C:$F,4,FALSE),1,0))</f>
        <v/>
      </c>
      <c r="F47" s="6" t="str">
        <f>IF('Prueba 1º Español'!F55="","",IF('Prueba 1º Español'!F55=VLOOKUP(TABLA_PUNTUACION!F$5,TABLA_ESPECIFICACIONES!$C:$F,4,FALSE),1,0))</f>
        <v/>
      </c>
      <c r="G47" s="6" t="str">
        <f>IF('Prueba 1º Español'!G55="","",IF('Prueba 1º Español'!G55=VLOOKUP(TABLA_PUNTUACION!G$5,TABLA_ESPECIFICACIONES!$C:$F,4,FALSE),1,0))</f>
        <v/>
      </c>
      <c r="H47" s="6" t="str">
        <f>IF('Prueba 1º Español'!H55="","",IF('Prueba 1º Español'!H55=VLOOKUP(TABLA_PUNTUACION!H$5,TABLA_ESPECIFICACIONES!$C:$F,4,FALSE),1,0))</f>
        <v/>
      </c>
      <c r="I47" s="6" t="str">
        <f>IF('Prueba 1º Español'!I55="","",IF('Prueba 1º Español'!I55=VLOOKUP(TABLA_PUNTUACION!I$5,TABLA_ESPECIFICACIONES!$C:$F,4,FALSE),1,0))</f>
        <v/>
      </c>
      <c r="J47" s="6" t="str">
        <f>IF('Prueba 1º Español'!J55="","",IF('Prueba 1º Español'!J55=VLOOKUP(TABLA_PUNTUACION!J$5,TABLA_ESPECIFICACIONES!$C:$F,4,FALSE),1,0))</f>
        <v/>
      </c>
      <c r="K47" s="6" t="str">
        <f>IF('Prueba 1º Español'!K55="","",IF('Prueba 1º Español'!K55=VLOOKUP(TABLA_PUNTUACION!K$5,TABLA_ESPECIFICACIONES!$C:$F,4,FALSE),1,0))</f>
        <v/>
      </c>
      <c r="L47" s="6" t="str">
        <f>IF('Prueba 1º Español'!L55="","",IF('Prueba 1º Español'!L55=VLOOKUP(TABLA_PUNTUACION!L$5,TABLA_ESPECIFICACIONES!$C:$F,4,FALSE),1,0))</f>
        <v/>
      </c>
      <c r="M47" s="6" t="str">
        <f>IF('Prueba 1º Español'!M55="","",IF('Prueba 1º Español'!M55=VLOOKUP(TABLA_PUNTUACION!M$5,TABLA_ESPECIFICACIONES!$C:$F,4,FALSE),1,0))</f>
        <v/>
      </c>
      <c r="N47" s="6" t="str">
        <f>IF('Prueba 1º Español'!N55="","",IF('Prueba 1º Español'!N55=VLOOKUP(TABLA_PUNTUACION!N$5,TABLA_ESPECIFICACIONES!$C:$F,4,FALSE),1,0))</f>
        <v/>
      </c>
      <c r="O47" s="6">
        <f>'TABLA_NIVEL DE LOGRO'!$C$6</f>
        <v>6</v>
      </c>
      <c r="P47" s="6" t="str">
        <f t="shared" si="0"/>
        <v/>
      </c>
      <c r="Q47" s="6" t="str">
        <f>IF(TABLA_PUNTUACION!P47="","",_xlfn.CONCAT("Logró ",TABLA_PUNTUACION!P47," de "&amp;'TABLA_NIVEL DE LOGRO'!$C$7&amp;" puntos"))</f>
        <v/>
      </c>
      <c r="R47" s="6" t="str">
        <f t="shared" si="1"/>
        <v/>
      </c>
      <c r="S47" s="31" t="str">
        <f>IF(P47="","",IF(R47=0,'TABLA_NIVEL DE LOGRO'!$D$5,'TABLA_NIVEL DE LOGRO'!$D$6))</f>
        <v/>
      </c>
      <c r="T47" s="18" t="str">
        <f t="shared" si="2"/>
        <v/>
      </c>
      <c r="U47" s="6" t="str">
        <f>IF(T47="","",_xlfn.CONCAT("Logró ",T47," de "&amp;'TABLA_NIVEL DE LOGRO'!$I$5&amp;" puntos"))</f>
        <v/>
      </c>
      <c r="V47" s="6" t="str">
        <f>IF(T47="","",IF(T47&lt;'TABLA_NIVEL DE LOGRO'!$J$5,0,1))</f>
        <v/>
      </c>
      <c r="W47" s="31" t="str">
        <f>IF(V47="","",IF(V47=0,'TABLA_NIVEL DE LOGRO'!$L$5,'TABLA_NIVEL DE LOGRO'!$K$5))</f>
        <v/>
      </c>
      <c r="X47" s="18" t="str">
        <f t="shared" si="3"/>
        <v/>
      </c>
      <c r="Y47" s="6" t="str">
        <f>IF(X47="","",_xlfn.CONCAT("Logró ",X47," de "&amp;'TABLA_NIVEL DE LOGRO'!$I$6&amp;" puntos"))</f>
        <v/>
      </c>
      <c r="Z47" s="6" t="str">
        <f>IF(X47="","",IF(X47&lt;'TABLA_NIVEL DE LOGRO'!$J$6,0,1))</f>
        <v/>
      </c>
      <c r="AA47" s="31" t="str">
        <f>IF(Z47="","",IF(Z47=0,'TABLA_NIVEL DE LOGRO'!$L$6,'TABLA_NIVEL DE LOGRO'!$K$6))</f>
        <v/>
      </c>
    </row>
    <row r="48" spans="1:27" s="25" customFormat="1" x14ac:dyDescent="0.25">
      <c r="A48" s="30" t="str">
        <f>IF('Prueba 1º Español'!A56="","",'Prueba 1º Español'!A56)</f>
        <v/>
      </c>
      <c r="B48" s="30" t="str">
        <f>IF('Prueba 1º Español'!B56="","",'Prueba 1º Español'!B56)</f>
        <v/>
      </c>
      <c r="C48" s="30" t="str">
        <f>IF('Prueba 1º Español'!C56="","",'Prueba 1º Español'!C56)</f>
        <v/>
      </c>
      <c r="D48" s="30" t="str">
        <f>IF('Prueba 1º Español'!D56="","",'Prueba 1º Español'!D56)</f>
        <v/>
      </c>
      <c r="E48" s="6" t="str">
        <f>IF('Prueba 1º Español'!E56="","",IF('Prueba 1º Español'!E56=VLOOKUP(TABLA_PUNTUACION!E$5,TABLA_ESPECIFICACIONES!$C:$F,4,FALSE),1,0))</f>
        <v/>
      </c>
      <c r="F48" s="6" t="str">
        <f>IF('Prueba 1º Español'!F56="","",IF('Prueba 1º Español'!F56=VLOOKUP(TABLA_PUNTUACION!F$5,TABLA_ESPECIFICACIONES!$C:$F,4,FALSE),1,0))</f>
        <v/>
      </c>
      <c r="G48" s="6" t="str">
        <f>IF('Prueba 1º Español'!G56="","",IF('Prueba 1º Español'!G56=VLOOKUP(TABLA_PUNTUACION!G$5,TABLA_ESPECIFICACIONES!$C:$F,4,FALSE),1,0))</f>
        <v/>
      </c>
      <c r="H48" s="6" t="str">
        <f>IF('Prueba 1º Español'!H56="","",IF('Prueba 1º Español'!H56=VLOOKUP(TABLA_PUNTUACION!H$5,TABLA_ESPECIFICACIONES!$C:$F,4,FALSE),1,0))</f>
        <v/>
      </c>
      <c r="I48" s="6" t="str">
        <f>IF('Prueba 1º Español'!I56="","",IF('Prueba 1º Español'!I56=VLOOKUP(TABLA_PUNTUACION!I$5,TABLA_ESPECIFICACIONES!$C:$F,4,FALSE),1,0))</f>
        <v/>
      </c>
      <c r="J48" s="6" t="str">
        <f>IF('Prueba 1º Español'!J56="","",IF('Prueba 1º Español'!J56=VLOOKUP(TABLA_PUNTUACION!J$5,TABLA_ESPECIFICACIONES!$C:$F,4,FALSE),1,0))</f>
        <v/>
      </c>
      <c r="K48" s="6" t="str">
        <f>IF('Prueba 1º Español'!K56="","",IF('Prueba 1º Español'!K56=VLOOKUP(TABLA_PUNTUACION!K$5,TABLA_ESPECIFICACIONES!$C:$F,4,FALSE),1,0))</f>
        <v/>
      </c>
      <c r="L48" s="6" t="str">
        <f>IF('Prueba 1º Español'!L56="","",IF('Prueba 1º Español'!L56=VLOOKUP(TABLA_PUNTUACION!L$5,TABLA_ESPECIFICACIONES!$C:$F,4,FALSE),1,0))</f>
        <v/>
      </c>
      <c r="M48" s="6" t="str">
        <f>IF('Prueba 1º Español'!M56="","",IF('Prueba 1º Español'!M56=VLOOKUP(TABLA_PUNTUACION!M$5,TABLA_ESPECIFICACIONES!$C:$F,4,FALSE),1,0))</f>
        <v/>
      </c>
      <c r="N48" s="6" t="str">
        <f>IF('Prueba 1º Español'!N56="","",IF('Prueba 1º Español'!N56=VLOOKUP(TABLA_PUNTUACION!N$5,TABLA_ESPECIFICACIONES!$C:$F,4,FALSE),1,0))</f>
        <v/>
      </c>
      <c r="O48" s="6">
        <f>'TABLA_NIVEL DE LOGRO'!$C$6</f>
        <v>6</v>
      </c>
      <c r="P48" s="6" t="str">
        <f t="shared" si="0"/>
        <v/>
      </c>
      <c r="Q48" s="6" t="str">
        <f>IF(TABLA_PUNTUACION!P48="","",_xlfn.CONCAT("Logró ",TABLA_PUNTUACION!P48," de "&amp;'TABLA_NIVEL DE LOGRO'!$C$7&amp;" puntos"))</f>
        <v/>
      </c>
      <c r="R48" s="6" t="str">
        <f t="shared" si="1"/>
        <v/>
      </c>
      <c r="S48" s="31" t="str">
        <f>IF(P48="","",IF(R48=0,'TABLA_NIVEL DE LOGRO'!$D$5,'TABLA_NIVEL DE LOGRO'!$D$6))</f>
        <v/>
      </c>
      <c r="T48" s="18" t="str">
        <f t="shared" si="2"/>
        <v/>
      </c>
      <c r="U48" s="6" t="str">
        <f>IF(T48="","",_xlfn.CONCAT("Logró ",T48," de "&amp;'TABLA_NIVEL DE LOGRO'!$I$5&amp;" puntos"))</f>
        <v/>
      </c>
      <c r="V48" s="6" t="str">
        <f>IF(T48="","",IF(T48&lt;'TABLA_NIVEL DE LOGRO'!$J$5,0,1))</f>
        <v/>
      </c>
      <c r="W48" s="31" t="str">
        <f>IF(V48="","",IF(V48=0,'TABLA_NIVEL DE LOGRO'!$L$5,'TABLA_NIVEL DE LOGRO'!$K$5))</f>
        <v/>
      </c>
      <c r="X48" s="18" t="str">
        <f t="shared" si="3"/>
        <v/>
      </c>
      <c r="Y48" s="6" t="str">
        <f>IF(X48="","",_xlfn.CONCAT("Logró ",X48," de "&amp;'TABLA_NIVEL DE LOGRO'!$I$6&amp;" puntos"))</f>
        <v/>
      </c>
      <c r="Z48" s="6" t="str">
        <f>IF(X48="","",IF(X48&lt;'TABLA_NIVEL DE LOGRO'!$J$6,0,1))</f>
        <v/>
      </c>
      <c r="AA48" s="31" t="str">
        <f>IF(Z48="","",IF(Z48=0,'TABLA_NIVEL DE LOGRO'!$L$6,'TABLA_NIVEL DE LOGRO'!$K$6))</f>
        <v/>
      </c>
    </row>
    <row r="49" spans="1:27" s="25" customFormat="1" x14ac:dyDescent="0.25">
      <c r="A49" s="30" t="str">
        <f>IF('Prueba 1º Español'!A57="","",'Prueba 1º Español'!A57)</f>
        <v/>
      </c>
      <c r="B49" s="30" t="str">
        <f>IF('Prueba 1º Español'!B57="","",'Prueba 1º Español'!B57)</f>
        <v/>
      </c>
      <c r="C49" s="30" t="str">
        <f>IF('Prueba 1º Español'!C57="","",'Prueba 1º Español'!C57)</f>
        <v/>
      </c>
      <c r="D49" s="30" t="str">
        <f>IF('Prueba 1º Español'!D57="","",'Prueba 1º Español'!D57)</f>
        <v/>
      </c>
      <c r="E49" s="6" t="str">
        <f>IF('Prueba 1º Español'!E57="","",IF('Prueba 1º Español'!E57=VLOOKUP(TABLA_PUNTUACION!E$5,TABLA_ESPECIFICACIONES!$C:$F,4,FALSE),1,0))</f>
        <v/>
      </c>
      <c r="F49" s="6" t="str">
        <f>IF('Prueba 1º Español'!F57="","",IF('Prueba 1º Español'!F57=VLOOKUP(TABLA_PUNTUACION!F$5,TABLA_ESPECIFICACIONES!$C:$F,4,FALSE),1,0))</f>
        <v/>
      </c>
      <c r="G49" s="6" t="str">
        <f>IF('Prueba 1º Español'!G57="","",IF('Prueba 1º Español'!G57=VLOOKUP(TABLA_PUNTUACION!G$5,TABLA_ESPECIFICACIONES!$C:$F,4,FALSE),1,0))</f>
        <v/>
      </c>
      <c r="H49" s="6" t="str">
        <f>IF('Prueba 1º Español'!H57="","",IF('Prueba 1º Español'!H57=VLOOKUP(TABLA_PUNTUACION!H$5,TABLA_ESPECIFICACIONES!$C:$F,4,FALSE),1,0))</f>
        <v/>
      </c>
      <c r="I49" s="6" t="str">
        <f>IF('Prueba 1º Español'!I57="","",IF('Prueba 1º Español'!I57=VLOOKUP(TABLA_PUNTUACION!I$5,TABLA_ESPECIFICACIONES!$C:$F,4,FALSE),1,0))</f>
        <v/>
      </c>
      <c r="J49" s="6" t="str">
        <f>IF('Prueba 1º Español'!J57="","",IF('Prueba 1º Español'!J57=VLOOKUP(TABLA_PUNTUACION!J$5,TABLA_ESPECIFICACIONES!$C:$F,4,FALSE),1,0))</f>
        <v/>
      </c>
      <c r="K49" s="6" t="str">
        <f>IF('Prueba 1º Español'!K57="","",IF('Prueba 1º Español'!K57=VLOOKUP(TABLA_PUNTUACION!K$5,TABLA_ESPECIFICACIONES!$C:$F,4,FALSE),1,0))</f>
        <v/>
      </c>
      <c r="L49" s="6" t="str">
        <f>IF('Prueba 1º Español'!L57="","",IF('Prueba 1º Español'!L57=VLOOKUP(TABLA_PUNTUACION!L$5,TABLA_ESPECIFICACIONES!$C:$F,4,FALSE),1,0))</f>
        <v/>
      </c>
      <c r="M49" s="6" t="str">
        <f>IF('Prueba 1º Español'!M57="","",IF('Prueba 1º Español'!M57=VLOOKUP(TABLA_PUNTUACION!M$5,TABLA_ESPECIFICACIONES!$C:$F,4,FALSE),1,0))</f>
        <v/>
      </c>
      <c r="N49" s="6" t="str">
        <f>IF('Prueba 1º Español'!N57="","",IF('Prueba 1º Español'!N57=VLOOKUP(TABLA_PUNTUACION!N$5,TABLA_ESPECIFICACIONES!$C:$F,4,FALSE),1,0))</f>
        <v/>
      </c>
      <c r="O49" s="6">
        <f>'TABLA_NIVEL DE LOGRO'!$C$6</f>
        <v>6</v>
      </c>
      <c r="P49" s="6" t="str">
        <f t="shared" si="0"/>
        <v/>
      </c>
      <c r="Q49" s="6" t="str">
        <f>IF(TABLA_PUNTUACION!P49="","",_xlfn.CONCAT("Logró ",TABLA_PUNTUACION!P49," de "&amp;'TABLA_NIVEL DE LOGRO'!$C$7&amp;" puntos"))</f>
        <v/>
      </c>
      <c r="R49" s="6" t="str">
        <f t="shared" si="1"/>
        <v/>
      </c>
      <c r="S49" s="31" t="str">
        <f>IF(P49="","",IF(R49=0,'TABLA_NIVEL DE LOGRO'!$D$5,'TABLA_NIVEL DE LOGRO'!$D$6))</f>
        <v/>
      </c>
      <c r="T49" s="18" t="str">
        <f t="shared" si="2"/>
        <v/>
      </c>
      <c r="U49" s="6" t="str">
        <f>IF(T49="","",_xlfn.CONCAT("Logró ",T49," de "&amp;'TABLA_NIVEL DE LOGRO'!$I$5&amp;" puntos"))</f>
        <v/>
      </c>
      <c r="V49" s="6" t="str">
        <f>IF(T49="","",IF(T49&lt;'TABLA_NIVEL DE LOGRO'!$J$5,0,1))</f>
        <v/>
      </c>
      <c r="W49" s="31" t="str">
        <f>IF(V49="","",IF(V49=0,'TABLA_NIVEL DE LOGRO'!$L$5,'TABLA_NIVEL DE LOGRO'!$K$5))</f>
        <v/>
      </c>
      <c r="X49" s="18" t="str">
        <f t="shared" si="3"/>
        <v/>
      </c>
      <c r="Y49" s="6" t="str">
        <f>IF(X49="","",_xlfn.CONCAT("Logró ",X49," de "&amp;'TABLA_NIVEL DE LOGRO'!$I$6&amp;" puntos"))</f>
        <v/>
      </c>
      <c r="Z49" s="6" t="str">
        <f>IF(X49="","",IF(X49&lt;'TABLA_NIVEL DE LOGRO'!$J$6,0,1))</f>
        <v/>
      </c>
      <c r="AA49" s="31" t="str">
        <f>IF(Z49="","",IF(Z49=0,'TABLA_NIVEL DE LOGRO'!$L$6,'TABLA_NIVEL DE LOGRO'!$K$6))</f>
        <v/>
      </c>
    </row>
    <row r="50" spans="1:27" s="25" customFormat="1" x14ac:dyDescent="0.25">
      <c r="A50" s="30" t="str">
        <f>IF('Prueba 1º Español'!A58="","",'Prueba 1º Español'!A58)</f>
        <v/>
      </c>
      <c r="B50" s="30" t="str">
        <f>IF('Prueba 1º Español'!B58="","",'Prueba 1º Español'!B58)</f>
        <v/>
      </c>
      <c r="C50" s="30" t="str">
        <f>IF('Prueba 1º Español'!C58="","",'Prueba 1º Español'!C58)</f>
        <v/>
      </c>
      <c r="D50" s="30" t="str">
        <f>IF('Prueba 1º Español'!D58="","",'Prueba 1º Español'!D58)</f>
        <v/>
      </c>
      <c r="E50" s="6" t="str">
        <f>IF('Prueba 1º Español'!E58="","",IF('Prueba 1º Español'!E58=VLOOKUP(TABLA_PUNTUACION!E$5,TABLA_ESPECIFICACIONES!$C:$F,4,FALSE),1,0))</f>
        <v/>
      </c>
      <c r="F50" s="6" t="str">
        <f>IF('Prueba 1º Español'!F58="","",IF('Prueba 1º Español'!F58=VLOOKUP(TABLA_PUNTUACION!F$5,TABLA_ESPECIFICACIONES!$C:$F,4,FALSE),1,0))</f>
        <v/>
      </c>
      <c r="G50" s="6" t="str">
        <f>IF('Prueba 1º Español'!G58="","",IF('Prueba 1º Español'!G58=VLOOKUP(TABLA_PUNTUACION!G$5,TABLA_ESPECIFICACIONES!$C:$F,4,FALSE),1,0))</f>
        <v/>
      </c>
      <c r="H50" s="6" t="str">
        <f>IF('Prueba 1º Español'!H58="","",IF('Prueba 1º Español'!H58=VLOOKUP(TABLA_PUNTUACION!H$5,TABLA_ESPECIFICACIONES!$C:$F,4,FALSE),1,0))</f>
        <v/>
      </c>
      <c r="I50" s="6" t="str">
        <f>IF('Prueba 1º Español'!I58="","",IF('Prueba 1º Español'!I58=VLOOKUP(TABLA_PUNTUACION!I$5,TABLA_ESPECIFICACIONES!$C:$F,4,FALSE),1,0))</f>
        <v/>
      </c>
      <c r="J50" s="6" t="str">
        <f>IF('Prueba 1º Español'!J58="","",IF('Prueba 1º Español'!J58=VLOOKUP(TABLA_PUNTUACION!J$5,TABLA_ESPECIFICACIONES!$C:$F,4,FALSE),1,0))</f>
        <v/>
      </c>
      <c r="K50" s="6" t="str">
        <f>IF('Prueba 1º Español'!K58="","",IF('Prueba 1º Español'!K58=VLOOKUP(TABLA_PUNTUACION!K$5,TABLA_ESPECIFICACIONES!$C:$F,4,FALSE),1,0))</f>
        <v/>
      </c>
      <c r="L50" s="6" t="str">
        <f>IF('Prueba 1º Español'!L58="","",IF('Prueba 1º Español'!L58=VLOOKUP(TABLA_PUNTUACION!L$5,TABLA_ESPECIFICACIONES!$C:$F,4,FALSE),1,0))</f>
        <v/>
      </c>
      <c r="M50" s="6" t="str">
        <f>IF('Prueba 1º Español'!M58="","",IF('Prueba 1º Español'!M58=VLOOKUP(TABLA_PUNTUACION!M$5,TABLA_ESPECIFICACIONES!$C:$F,4,FALSE),1,0))</f>
        <v/>
      </c>
      <c r="N50" s="6" t="str">
        <f>IF('Prueba 1º Español'!N58="","",IF('Prueba 1º Español'!N58=VLOOKUP(TABLA_PUNTUACION!N$5,TABLA_ESPECIFICACIONES!$C:$F,4,FALSE),1,0))</f>
        <v/>
      </c>
      <c r="O50" s="6">
        <f>'TABLA_NIVEL DE LOGRO'!$C$6</f>
        <v>6</v>
      </c>
      <c r="P50" s="6" t="str">
        <f t="shared" si="0"/>
        <v/>
      </c>
      <c r="Q50" s="6" t="str">
        <f>IF(TABLA_PUNTUACION!P50="","",_xlfn.CONCAT("Logró ",TABLA_PUNTUACION!P50," de "&amp;'TABLA_NIVEL DE LOGRO'!$C$7&amp;" puntos"))</f>
        <v/>
      </c>
      <c r="R50" s="6" t="str">
        <f t="shared" si="1"/>
        <v/>
      </c>
      <c r="S50" s="31" t="str">
        <f>IF(P50="","",IF(R50=0,'TABLA_NIVEL DE LOGRO'!$D$5,'TABLA_NIVEL DE LOGRO'!$D$6))</f>
        <v/>
      </c>
      <c r="T50" s="18" t="str">
        <f t="shared" si="2"/>
        <v/>
      </c>
      <c r="U50" s="6" t="str">
        <f>IF(T50="","",_xlfn.CONCAT("Logró ",T50," de "&amp;'TABLA_NIVEL DE LOGRO'!$I$5&amp;" puntos"))</f>
        <v/>
      </c>
      <c r="V50" s="6" t="str">
        <f>IF(T50="","",IF(T50&lt;'TABLA_NIVEL DE LOGRO'!$J$5,0,1))</f>
        <v/>
      </c>
      <c r="W50" s="31" t="str">
        <f>IF(V50="","",IF(V50=0,'TABLA_NIVEL DE LOGRO'!$L$5,'TABLA_NIVEL DE LOGRO'!$K$5))</f>
        <v/>
      </c>
      <c r="X50" s="18" t="str">
        <f t="shared" si="3"/>
        <v/>
      </c>
      <c r="Y50" s="6" t="str">
        <f>IF(X50="","",_xlfn.CONCAT("Logró ",X50," de "&amp;'TABLA_NIVEL DE LOGRO'!$I$6&amp;" puntos"))</f>
        <v/>
      </c>
      <c r="Z50" s="6" t="str">
        <f>IF(X50="","",IF(X50&lt;'TABLA_NIVEL DE LOGRO'!$J$6,0,1))</f>
        <v/>
      </c>
      <c r="AA50" s="31" t="str">
        <f>IF(Z50="","",IF(Z50=0,'TABLA_NIVEL DE LOGRO'!$L$6,'TABLA_NIVEL DE LOGRO'!$K$6))</f>
        <v/>
      </c>
    </row>
    <row r="51" spans="1:27" s="25" customFormat="1" x14ac:dyDescent="0.25">
      <c r="T51" s="27"/>
      <c r="X51" s="27"/>
      <c r="AA51" s="26"/>
    </row>
    <row r="52" spans="1:27" s="25" customFormat="1" x14ac:dyDescent="0.25">
      <c r="T52" s="27"/>
      <c r="X52" s="27"/>
      <c r="AA52" s="26"/>
    </row>
    <row r="53" spans="1:27" s="25" customFormat="1" x14ac:dyDescent="0.25">
      <c r="T53" s="27"/>
      <c r="X53" s="27"/>
      <c r="AA53" s="26"/>
    </row>
    <row r="54" spans="1:27" s="25" customFormat="1" x14ac:dyDescent="0.25">
      <c r="T54" s="27"/>
      <c r="X54" s="27"/>
      <c r="AA54" s="26"/>
    </row>
    <row r="55" spans="1:27" s="25" customFormat="1" x14ac:dyDescent="0.25">
      <c r="T55" s="27"/>
      <c r="X55" s="27"/>
      <c r="AA55" s="26"/>
    </row>
    <row r="56" spans="1:27" s="25" customFormat="1" x14ac:dyDescent="0.25">
      <c r="T56" s="27"/>
      <c r="X56" s="27"/>
      <c r="AA56" s="26"/>
    </row>
    <row r="57" spans="1:27" s="25" customFormat="1" x14ac:dyDescent="0.25">
      <c r="T57" s="27"/>
      <c r="X57" s="27"/>
      <c r="AA57" s="26"/>
    </row>
    <row r="58" spans="1:27" s="25" customFormat="1" x14ac:dyDescent="0.25">
      <c r="T58" s="27"/>
      <c r="X58" s="27"/>
      <c r="AA58" s="26"/>
    </row>
    <row r="59" spans="1:27" s="25" customFormat="1" x14ac:dyDescent="0.25">
      <c r="T59" s="27"/>
      <c r="X59" s="27"/>
      <c r="AA59" s="26"/>
    </row>
    <row r="60" spans="1:27" s="25" customFormat="1" x14ac:dyDescent="0.25">
      <c r="T60" s="27"/>
      <c r="X60" s="27"/>
      <c r="AA60" s="26"/>
    </row>
    <row r="61" spans="1:27" s="25" customFormat="1" x14ac:dyDescent="0.25">
      <c r="T61" s="27"/>
      <c r="X61" s="27"/>
      <c r="AA61" s="26"/>
    </row>
    <row r="62" spans="1:27" s="25" customFormat="1" x14ac:dyDescent="0.25">
      <c r="T62" s="27"/>
      <c r="X62" s="27"/>
      <c r="AA62" s="26"/>
    </row>
    <row r="63" spans="1:27" s="25" customFormat="1" x14ac:dyDescent="0.25">
      <c r="T63" s="27"/>
      <c r="X63" s="27"/>
      <c r="AA63" s="26"/>
    </row>
    <row r="64" spans="1:27" s="25" customFormat="1" x14ac:dyDescent="0.25">
      <c r="T64" s="27"/>
      <c r="X64" s="27"/>
      <c r="AA64" s="26"/>
    </row>
    <row r="65" spans="20:27" s="25" customFormat="1" x14ac:dyDescent="0.25">
      <c r="T65" s="27"/>
      <c r="X65" s="27"/>
      <c r="AA65" s="26"/>
    </row>
    <row r="66" spans="20:27" s="25" customFormat="1" x14ac:dyDescent="0.25">
      <c r="T66" s="27"/>
      <c r="X66" s="27"/>
      <c r="AA66" s="26"/>
    </row>
    <row r="67" spans="20:27" s="25" customFormat="1" x14ac:dyDescent="0.25">
      <c r="T67" s="27"/>
      <c r="X67" s="27"/>
      <c r="AA67" s="26"/>
    </row>
    <row r="68" spans="20:27" s="25" customFormat="1" x14ac:dyDescent="0.25">
      <c r="T68" s="27"/>
      <c r="X68" s="27"/>
      <c r="AA68" s="26"/>
    </row>
    <row r="69" spans="20:27" s="25" customFormat="1" x14ac:dyDescent="0.25">
      <c r="T69" s="27"/>
      <c r="X69" s="27"/>
      <c r="AA69" s="26"/>
    </row>
    <row r="70" spans="20:27" s="25" customFormat="1" x14ac:dyDescent="0.25">
      <c r="T70" s="27"/>
      <c r="X70" s="27"/>
      <c r="AA70" s="26"/>
    </row>
    <row r="71" spans="20:27" s="25" customFormat="1" x14ac:dyDescent="0.25">
      <c r="T71" s="27"/>
      <c r="X71" s="27"/>
      <c r="AA71" s="26"/>
    </row>
    <row r="72" spans="20:27" s="25" customFormat="1" x14ac:dyDescent="0.25">
      <c r="T72" s="27"/>
      <c r="X72" s="27"/>
      <c r="AA72" s="26"/>
    </row>
    <row r="73" spans="20:27" s="25" customFormat="1" x14ac:dyDescent="0.25">
      <c r="T73" s="27"/>
      <c r="X73" s="27"/>
      <c r="AA73" s="26"/>
    </row>
    <row r="74" spans="20:27" s="25" customFormat="1" x14ac:dyDescent="0.25">
      <c r="T74" s="27"/>
      <c r="X74" s="27"/>
      <c r="AA74" s="26"/>
    </row>
    <row r="75" spans="20:27" s="25" customFormat="1" x14ac:dyDescent="0.25">
      <c r="T75" s="27"/>
      <c r="X75" s="27"/>
      <c r="AA75" s="26"/>
    </row>
    <row r="76" spans="20:27" s="25" customFormat="1" x14ac:dyDescent="0.25">
      <c r="T76" s="27"/>
      <c r="X76" s="27"/>
      <c r="AA76" s="26"/>
    </row>
    <row r="77" spans="20:27" s="25" customFormat="1" x14ac:dyDescent="0.25">
      <c r="T77" s="27"/>
      <c r="X77" s="27"/>
      <c r="AA77" s="26"/>
    </row>
    <row r="78" spans="20:27" s="25" customFormat="1" x14ac:dyDescent="0.25">
      <c r="T78" s="27"/>
      <c r="X78" s="27"/>
      <c r="AA78" s="26"/>
    </row>
    <row r="79" spans="20:27" s="25" customFormat="1" x14ac:dyDescent="0.25">
      <c r="T79" s="27"/>
      <c r="X79" s="27"/>
      <c r="AA79" s="26"/>
    </row>
    <row r="80" spans="20:27" s="25" customFormat="1" x14ac:dyDescent="0.25">
      <c r="T80" s="27"/>
      <c r="X80" s="27"/>
      <c r="AA80" s="26"/>
    </row>
    <row r="81" spans="20:27" s="25" customFormat="1" x14ac:dyDescent="0.25">
      <c r="T81" s="27"/>
      <c r="X81" s="27"/>
      <c r="AA81" s="26"/>
    </row>
    <row r="82" spans="20:27" s="25" customFormat="1" x14ac:dyDescent="0.25">
      <c r="T82" s="27"/>
      <c r="X82" s="27"/>
      <c r="AA82" s="26"/>
    </row>
    <row r="83" spans="20:27" s="25" customFormat="1" x14ac:dyDescent="0.25">
      <c r="T83" s="27"/>
      <c r="X83" s="27"/>
      <c r="AA83" s="26"/>
    </row>
    <row r="84" spans="20:27" s="25" customFormat="1" x14ac:dyDescent="0.25">
      <c r="T84" s="27"/>
      <c r="X84" s="27"/>
      <c r="AA84" s="26"/>
    </row>
    <row r="85" spans="20:27" s="25" customFormat="1" x14ac:dyDescent="0.25">
      <c r="T85" s="27"/>
      <c r="X85" s="27"/>
      <c r="AA85" s="26"/>
    </row>
    <row r="86" spans="20:27" s="25" customFormat="1" x14ac:dyDescent="0.25">
      <c r="T86" s="27"/>
      <c r="X86" s="27"/>
      <c r="AA86" s="26"/>
    </row>
    <row r="87" spans="20:27" s="25" customFormat="1" x14ac:dyDescent="0.25">
      <c r="T87" s="27"/>
      <c r="X87" s="27"/>
      <c r="AA87" s="26"/>
    </row>
    <row r="88" spans="20:27" s="25" customFormat="1" x14ac:dyDescent="0.25">
      <c r="T88" s="27"/>
      <c r="X88" s="27"/>
      <c r="AA88" s="26"/>
    </row>
    <row r="89" spans="20:27" s="25" customFormat="1" x14ac:dyDescent="0.25">
      <c r="T89" s="27"/>
      <c r="X89" s="27"/>
      <c r="AA89" s="26"/>
    </row>
    <row r="90" spans="20:27" s="25" customFormat="1" x14ac:dyDescent="0.25">
      <c r="T90" s="27"/>
      <c r="X90" s="27"/>
      <c r="AA90" s="26"/>
    </row>
    <row r="91" spans="20:27" s="25" customFormat="1" x14ac:dyDescent="0.25">
      <c r="T91" s="27"/>
      <c r="X91" s="27"/>
      <c r="AA91" s="26"/>
    </row>
    <row r="92" spans="20:27" s="25" customFormat="1" x14ac:dyDescent="0.25">
      <c r="T92" s="27"/>
      <c r="X92" s="27"/>
      <c r="AA92" s="26"/>
    </row>
    <row r="93" spans="20:27" s="25" customFormat="1" x14ac:dyDescent="0.25">
      <c r="T93" s="27"/>
      <c r="X93" s="27"/>
      <c r="AA93" s="26"/>
    </row>
    <row r="94" spans="20:27" s="25" customFormat="1" x14ac:dyDescent="0.25">
      <c r="T94" s="27"/>
      <c r="X94" s="27"/>
      <c r="AA94" s="26"/>
    </row>
    <row r="95" spans="20:27" s="25" customFormat="1" x14ac:dyDescent="0.25">
      <c r="T95" s="27"/>
      <c r="X95" s="27"/>
      <c r="AA95" s="26"/>
    </row>
    <row r="96" spans="20:27" s="25" customFormat="1" x14ac:dyDescent="0.25">
      <c r="T96" s="27"/>
      <c r="X96" s="27"/>
      <c r="AA96" s="26"/>
    </row>
    <row r="97" spans="20:27" s="25" customFormat="1" x14ac:dyDescent="0.25">
      <c r="T97" s="27"/>
      <c r="X97" s="27"/>
      <c r="AA97" s="26"/>
    </row>
    <row r="98" spans="20:27" s="25" customFormat="1" x14ac:dyDescent="0.25">
      <c r="T98" s="27"/>
      <c r="X98" s="27"/>
      <c r="AA98" s="26"/>
    </row>
    <row r="99" spans="20:27" s="25" customFormat="1" x14ac:dyDescent="0.25">
      <c r="T99" s="27"/>
      <c r="X99" s="27"/>
      <c r="AA99" s="26"/>
    </row>
    <row r="100" spans="20:27" s="25" customFormat="1" x14ac:dyDescent="0.25">
      <c r="T100" s="27"/>
      <c r="X100" s="27"/>
      <c r="AA100" s="26"/>
    </row>
    <row r="101" spans="20:27" s="25" customFormat="1" x14ac:dyDescent="0.25">
      <c r="T101" s="27"/>
      <c r="X101" s="27"/>
      <c r="AA101" s="26"/>
    </row>
    <row r="102" spans="20:27" s="25" customFormat="1" x14ac:dyDescent="0.25">
      <c r="T102" s="27"/>
      <c r="X102" s="27"/>
      <c r="AA102" s="26"/>
    </row>
    <row r="103" spans="20:27" s="25" customFormat="1" x14ac:dyDescent="0.25">
      <c r="T103" s="27"/>
      <c r="X103" s="27"/>
      <c r="AA103" s="26"/>
    </row>
    <row r="104" spans="20:27" s="25" customFormat="1" x14ac:dyDescent="0.25">
      <c r="T104" s="27"/>
      <c r="X104" s="27"/>
      <c r="AA104" s="26"/>
    </row>
    <row r="105" spans="20:27" s="25" customFormat="1" x14ac:dyDescent="0.25">
      <c r="T105" s="27"/>
      <c r="X105" s="27"/>
      <c r="AA105" s="26"/>
    </row>
    <row r="106" spans="20:27" s="25" customFormat="1" x14ac:dyDescent="0.25">
      <c r="T106" s="27"/>
      <c r="X106" s="27"/>
      <c r="AA106" s="26"/>
    </row>
    <row r="107" spans="20:27" s="25" customFormat="1" x14ac:dyDescent="0.25">
      <c r="T107" s="27"/>
      <c r="X107" s="27"/>
      <c r="AA107" s="26"/>
    </row>
    <row r="108" spans="20:27" s="25" customFormat="1" x14ac:dyDescent="0.25">
      <c r="T108" s="27"/>
      <c r="X108" s="27"/>
      <c r="AA108" s="26"/>
    </row>
    <row r="109" spans="20:27" s="25" customFormat="1" x14ac:dyDescent="0.25">
      <c r="T109" s="27"/>
      <c r="X109" s="27"/>
      <c r="AA109" s="26"/>
    </row>
    <row r="110" spans="20:27" s="25" customFormat="1" x14ac:dyDescent="0.25">
      <c r="T110" s="27"/>
      <c r="X110" s="27"/>
      <c r="AA110" s="26"/>
    </row>
    <row r="111" spans="20:27" s="25" customFormat="1" x14ac:dyDescent="0.25">
      <c r="T111" s="27"/>
      <c r="X111" s="27"/>
      <c r="AA111" s="26"/>
    </row>
    <row r="112" spans="20:27" s="25" customFormat="1" x14ac:dyDescent="0.25">
      <c r="T112" s="27"/>
      <c r="X112" s="27"/>
      <c r="AA112" s="26"/>
    </row>
    <row r="113" spans="20:27" s="25" customFormat="1" x14ac:dyDescent="0.25">
      <c r="T113" s="27"/>
      <c r="X113" s="27"/>
      <c r="AA113" s="26"/>
    </row>
    <row r="114" spans="20:27" s="25" customFormat="1" x14ac:dyDescent="0.25">
      <c r="T114" s="27"/>
      <c r="X114" s="27"/>
      <c r="AA114" s="26"/>
    </row>
    <row r="115" spans="20:27" s="25" customFormat="1" x14ac:dyDescent="0.25">
      <c r="T115" s="27"/>
      <c r="X115" s="27"/>
      <c r="AA115" s="26"/>
    </row>
    <row r="116" spans="20:27" s="25" customFormat="1" x14ac:dyDescent="0.25">
      <c r="T116" s="27"/>
      <c r="X116" s="27"/>
      <c r="AA116" s="26"/>
    </row>
    <row r="117" spans="20:27" s="25" customFormat="1" x14ac:dyDescent="0.25">
      <c r="T117" s="27"/>
      <c r="X117" s="27"/>
      <c r="AA117" s="26"/>
    </row>
    <row r="118" spans="20:27" s="25" customFormat="1" x14ac:dyDescent="0.25">
      <c r="T118" s="27"/>
      <c r="X118" s="27"/>
      <c r="AA118" s="26"/>
    </row>
    <row r="119" spans="20:27" s="25" customFormat="1" x14ac:dyDescent="0.25">
      <c r="T119" s="27"/>
      <c r="X119" s="27"/>
      <c r="AA119" s="26"/>
    </row>
    <row r="120" spans="20:27" s="25" customFormat="1" x14ac:dyDescent="0.25">
      <c r="T120" s="27"/>
      <c r="X120" s="27"/>
      <c r="AA120" s="26"/>
    </row>
    <row r="121" spans="20:27" s="25" customFormat="1" x14ac:dyDescent="0.25">
      <c r="T121" s="27"/>
      <c r="X121" s="27"/>
      <c r="AA121" s="26"/>
    </row>
    <row r="122" spans="20:27" s="25" customFormat="1" x14ac:dyDescent="0.25">
      <c r="T122" s="27"/>
      <c r="X122" s="27"/>
      <c r="AA122" s="26"/>
    </row>
    <row r="123" spans="20:27" s="25" customFormat="1" x14ac:dyDescent="0.25">
      <c r="T123" s="27"/>
      <c r="X123" s="27"/>
      <c r="AA123" s="26"/>
    </row>
    <row r="124" spans="20:27" s="25" customFormat="1" x14ac:dyDescent="0.25">
      <c r="T124" s="27"/>
      <c r="X124" s="27"/>
      <c r="AA124" s="26"/>
    </row>
    <row r="125" spans="20:27" s="25" customFormat="1" x14ac:dyDescent="0.25">
      <c r="T125" s="27"/>
      <c r="X125" s="27"/>
      <c r="AA125" s="26"/>
    </row>
    <row r="126" spans="20:27" s="25" customFormat="1" x14ac:dyDescent="0.25">
      <c r="T126" s="27"/>
      <c r="X126" s="27"/>
      <c r="AA126" s="26"/>
    </row>
    <row r="127" spans="20:27" s="25" customFormat="1" x14ac:dyDescent="0.25">
      <c r="T127" s="27"/>
      <c r="X127" s="27"/>
      <c r="AA127" s="26"/>
    </row>
    <row r="128" spans="20:27" s="25" customFormat="1" x14ac:dyDescent="0.25">
      <c r="T128" s="27"/>
      <c r="X128" s="27"/>
      <c r="AA128" s="26"/>
    </row>
    <row r="129" spans="20:27" s="25" customFormat="1" x14ac:dyDescent="0.25">
      <c r="T129" s="27"/>
      <c r="X129" s="27"/>
      <c r="AA129" s="26"/>
    </row>
    <row r="130" spans="20:27" s="25" customFormat="1" x14ac:dyDescent="0.25">
      <c r="T130" s="27"/>
      <c r="X130" s="27"/>
      <c r="AA130" s="26"/>
    </row>
    <row r="131" spans="20:27" s="25" customFormat="1" x14ac:dyDescent="0.25">
      <c r="T131" s="27"/>
      <c r="X131" s="27"/>
      <c r="AA131" s="26"/>
    </row>
    <row r="132" spans="20:27" s="25" customFormat="1" x14ac:dyDescent="0.25">
      <c r="T132" s="27"/>
      <c r="X132" s="27"/>
      <c r="AA132" s="26"/>
    </row>
    <row r="133" spans="20:27" s="25" customFormat="1" x14ac:dyDescent="0.25">
      <c r="T133" s="27"/>
      <c r="X133" s="27"/>
      <c r="AA133" s="26"/>
    </row>
    <row r="134" spans="20:27" s="25" customFormat="1" x14ac:dyDescent="0.25">
      <c r="T134" s="27"/>
      <c r="X134" s="27"/>
      <c r="AA134" s="26"/>
    </row>
    <row r="135" spans="20:27" s="25" customFormat="1" x14ac:dyDescent="0.25">
      <c r="T135" s="27"/>
      <c r="X135" s="27"/>
      <c r="AA135" s="26"/>
    </row>
    <row r="136" spans="20:27" s="25" customFormat="1" x14ac:dyDescent="0.25">
      <c r="T136" s="27"/>
      <c r="X136" s="27"/>
      <c r="AA136" s="26"/>
    </row>
    <row r="137" spans="20:27" s="25" customFormat="1" x14ac:dyDescent="0.25">
      <c r="T137" s="27"/>
      <c r="X137" s="27"/>
      <c r="AA137" s="26"/>
    </row>
    <row r="138" spans="20:27" s="25" customFormat="1" x14ac:dyDescent="0.25">
      <c r="T138" s="27"/>
      <c r="X138" s="27"/>
      <c r="AA138" s="26"/>
    </row>
    <row r="139" spans="20:27" s="25" customFormat="1" x14ac:dyDescent="0.25">
      <c r="T139" s="27"/>
      <c r="X139" s="27"/>
      <c r="AA139" s="26"/>
    </row>
    <row r="140" spans="20:27" s="25" customFormat="1" x14ac:dyDescent="0.25">
      <c r="T140" s="27"/>
      <c r="X140" s="27"/>
      <c r="AA140" s="26"/>
    </row>
    <row r="141" spans="20:27" s="25" customFormat="1" x14ac:dyDescent="0.25">
      <c r="T141" s="27"/>
      <c r="X141" s="27"/>
      <c r="AA141" s="26"/>
    </row>
    <row r="142" spans="20:27" s="25" customFormat="1" x14ac:dyDescent="0.25">
      <c r="T142" s="27"/>
      <c r="X142" s="27"/>
      <c r="AA142" s="26"/>
    </row>
    <row r="143" spans="20:27" s="25" customFormat="1" x14ac:dyDescent="0.25">
      <c r="T143" s="27"/>
      <c r="X143" s="27"/>
      <c r="AA143" s="26"/>
    </row>
    <row r="144" spans="20:27" s="25" customFormat="1" x14ac:dyDescent="0.25">
      <c r="T144" s="27"/>
      <c r="X144" s="27"/>
      <c r="AA144" s="26"/>
    </row>
    <row r="145" spans="20:27" s="25" customFormat="1" x14ac:dyDescent="0.25">
      <c r="T145" s="27"/>
      <c r="X145" s="27"/>
      <c r="AA145" s="26"/>
    </row>
    <row r="146" spans="20:27" s="25" customFormat="1" x14ac:dyDescent="0.25">
      <c r="T146" s="27"/>
      <c r="X146" s="27"/>
      <c r="AA146" s="26"/>
    </row>
    <row r="147" spans="20:27" s="25" customFormat="1" x14ac:dyDescent="0.25">
      <c r="T147" s="27"/>
      <c r="X147" s="27"/>
      <c r="AA147" s="26"/>
    </row>
    <row r="148" spans="20:27" s="25" customFormat="1" x14ac:dyDescent="0.25">
      <c r="T148" s="27"/>
      <c r="X148" s="27"/>
      <c r="AA148" s="26"/>
    </row>
    <row r="149" spans="20:27" s="25" customFormat="1" x14ac:dyDescent="0.25">
      <c r="T149" s="27"/>
      <c r="X149" s="27"/>
      <c r="AA149" s="26"/>
    </row>
    <row r="150" spans="20:27" s="25" customFormat="1" x14ac:dyDescent="0.25">
      <c r="T150" s="27"/>
      <c r="X150" s="27"/>
      <c r="AA150" s="26"/>
    </row>
    <row r="151" spans="20:27" s="25" customFormat="1" x14ac:dyDescent="0.25">
      <c r="T151" s="27"/>
      <c r="X151" s="27"/>
      <c r="AA151" s="26"/>
    </row>
    <row r="152" spans="20:27" s="25" customFormat="1" x14ac:dyDescent="0.25">
      <c r="T152" s="27"/>
      <c r="X152" s="27"/>
      <c r="AA152" s="26"/>
    </row>
    <row r="153" spans="20:27" s="25" customFormat="1" x14ac:dyDescent="0.25">
      <c r="T153" s="27"/>
      <c r="X153" s="27"/>
      <c r="AA153" s="26"/>
    </row>
    <row r="154" spans="20:27" s="25" customFormat="1" x14ac:dyDescent="0.25">
      <c r="T154" s="27"/>
      <c r="X154" s="27"/>
      <c r="AA154" s="26"/>
    </row>
    <row r="155" spans="20:27" s="25" customFormat="1" x14ac:dyDescent="0.25">
      <c r="T155" s="27"/>
      <c r="X155" s="27"/>
      <c r="AA155" s="26"/>
    </row>
    <row r="156" spans="20:27" s="25" customFormat="1" x14ac:dyDescent="0.25">
      <c r="T156" s="27"/>
      <c r="X156" s="27"/>
      <c r="AA156" s="26"/>
    </row>
    <row r="157" spans="20:27" s="25" customFormat="1" x14ac:dyDescent="0.25">
      <c r="T157" s="27"/>
      <c r="X157" s="27"/>
      <c r="AA157" s="26"/>
    </row>
    <row r="158" spans="20:27" s="25" customFormat="1" x14ac:dyDescent="0.25">
      <c r="T158" s="27"/>
      <c r="X158" s="27"/>
      <c r="AA158" s="26"/>
    </row>
    <row r="159" spans="20:27" s="25" customFormat="1" x14ac:dyDescent="0.25">
      <c r="T159" s="27"/>
      <c r="X159" s="27"/>
      <c r="AA159" s="26"/>
    </row>
    <row r="160" spans="20:27" s="25" customFormat="1" x14ac:dyDescent="0.25">
      <c r="T160" s="27"/>
      <c r="X160" s="27"/>
      <c r="AA160" s="26"/>
    </row>
    <row r="161" spans="20:27" s="25" customFormat="1" x14ac:dyDescent="0.25">
      <c r="T161" s="27"/>
      <c r="X161" s="27"/>
      <c r="AA161" s="26"/>
    </row>
    <row r="162" spans="20:27" s="25" customFormat="1" x14ac:dyDescent="0.25">
      <c r="T162" s="27"/>
      <c r="X162" s="27"/>
      <c r="AA162" s="26"/>
    </row>
    <row r="163" spans="20:27" s="25" customFormat="1" x14ac:dyDescent="0.25">
      <c r="T163" s="27"/>
      <c r="X163" s="27"/>
      <c r="AA163" s="26"/>
    </row>
    <row r="164" spans="20:27" s="25" customFormat="1" x14ac:dyDescent="0.25">
      <c r="T164" s="27"/>
      <c r="X164" s="27"/>
      <c r="AA164" s="26"/>
    </row>
    <row r="165" spans="20:27" s="25" customFormat="1" x14ac:dyDescent="0.25">
      <c r="T165" s="27"/>
      <c r="X165" s="27"/>
      <c r="AA165" s="26"/>
    </row>
    <row r="166" spans="20:27" s="25" customFormat="1" x14ac:dyDescent="0.25">
      <c r="T166" s="27"/>
      <c r="X166" s="27"/>
      <c r="AA166" s="26"/>
    </row>
    <row r="167" spans="20:27" s="25" customFormat="1" x14ac:dyDescent="0.25">
      <c r="T167" s="27"/>
      <c r="X167" s="27"/>
      <c r="AA167" s="26"/>
    </row>
    <row r="168" spans="20:27" s="25" customFormat="1" x14ac:dyDescent="0.25">
      <c r="T168" s="27"/>
      <c r="X168" s="27"/>
      <c r="AA168" s="26"/>
    </row>
    <row r="169" spans="20:27" s="25" customFormat="1" x14ac:dyDescent="0.25">
      <c r="T169" s="27"/>
      <c r="X169" s="27"/>
      <c r="AA169" s="26"/>
    </row>
    <row r="170" spans="20:27" s="25" customFormat="1" x14ac:dyDescent="0.25">
      <c r="T170" s="27"/>
      <c r="X170" s="27"/>
      <c r="AA170" s="26"/>
    </row>
    <row r="171" spans="20:27" s="25" customFormat="1" x14ac:dyDescent="0.25">
      <c r="T171" s="27"/>
      <c r="X171" s="27"/>
      <c r="AA171" s="26"/>
    </row>
    <row r="172" spans="20:27" s="25" customFormat="1" x14ac:dyDescent="0.25">
      <c r="T172" s="27"/>
      <c r="X172" s="27"/>
      <c r="AA172" s="26"/>
    </row>
    <row r="173" spans="20:27" s="25" customFormat="1" x14ac:dyDescent="0.25">
      <c r="T173" s="27"/>
      <c r="X173" s="27"/>
      <c r="AA173" s="26"/>
    </row>
    <row r="174" spans="20:27" s="25" customFormat="1" x14ac:dyDescent="0.25">
      <c r="T174" s="27"/>
      <c r="X174" s="27"/>
      <c r="AA174" s="26"/>
    </row>
  </sheetData>
  <sheetProtection algorithmName="SHA-512" hashValue="S6pz1Z2P7d01xJWIJGM45Bjz9gb0Z/UxW/tDn/ex5+mrWcSMrFMwjJhuEIeCj4OUQIQH2KcIRp93/RZwOB+O5w==" saltValue="rgNJRVplI5hyEwH9YmKKfA==" spinCount="100000" sheet="1" objects="1" scenarios="1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A47F-819B-4340-8303-A9E1B5B4A5BC}">
  <sheetPr>
    <tabColor rgb="FFFF0000"/>
  </sheetPr>
  <dimension ref="B3:F13"/>
  <sheetViews>
    <sheetView workbookViewId="0">
      <selection activeCell="F26" sqref="F26"/>
    </sheetView>
  </sheetViews>
  <sheetFormatPr baseColWidth="10" defaultRowHeight="15" x14ac:dyDescent="0.25"/>
  <cols>
    <col min="3" max="3" width="35.140625" bestFit="1" customWidth="1"/>
    <col min="5" max="5" width="13.42578125" bestFit="1" customWidth="1"/>
    <col min="6" max="6" width="17.7109375" bestFit="1" customWidth="1"/>
  </cols>
  <sheetData>
    <row r="3" spans="2:6" ht="15.75" x14ac:dyDescent="0.25">
      <c r="B3" s="5" t="s">
        <v>38</v>
      </c>
      <c r="C3" s="7" t="s">
        <v>33</v>
      </c>
      <c r="D3" s="5" t="s">
        <v>40</v>
      </c>
      <c r="E3" s="7" t="s">
        <v>35</v>
      </c>
      <c r="F3" s="3" t="s">
        <v>39</v>
      </c>
    </row>
    <row r="4" spans="2:6" ht="15.75" x14ac:dyDescent="0.25">
      <c r="B4" s="5">
        <v>1</v>
      </c>
      <c r="C4" s="28" t="s">
        <v>36</v>
      </c>
      <c r="D4" s="5" t="s">
        <v>2</v>
      </c>
      <c r="E4" s="5" t="s">
        <v>22</v>
      </c>
      <c r="F4" s="5">
        <f>SUM(TABLA_PUNTUACION!E6:E50)</f>
        <v>0</v>
      </c>
    </row>
    <row r="5" spans="2:6" ht="15.75" x14ac:dyDescent="0.25">
      <c r="B5" s="5">
        <v>2</v>
      </c>
      <c r="C5" s="28" t="s">
        <v>36</v>
      </c>
      <c r="D5" s="5" t="s">
        <v>3</v>
      </c>
      <c r="E5" s="5" t="s">
        <v>23</v>
      </c>
      <c r="F5" s="5">
        <f>SUM(TABLA_PUNTUACION!F6:F50)</f>
        <v>0</v>
      </c>
    </row>
    <row r="6" spans="2:6" ht="15.75" x14ac:dyDescent="0.25">
      <c r="B6" s="5">
        <v>3</v>
      </c>
      <c r="C6" s="28" t="s">
        <v>36</v>
      </c>
      <c r="D6" s="5" t="s">
        <v>4</v>
      </c>
      <c r="E6" s="5" t="s">
        <v>24</v>
      </c>
      <c r="F6" s="5">
        <f>SUM(TABLA_PUNTUACION!G6:G50)</f>
        <v>0</v>
      </c>
    </row>
    <row r="7" spans="2:6" ht="15.75" x14ac:dyDescent="0.25">
      <c r="B7" s="5">
        <v>4</v>
      </c>
      <c r="C7" s="28" t="s">
        <v>36</v>
      </c>
      <c r="D7" s="5" t="s">
        <v>5</v>
      </c>
      <c r="E7" s="5" t="s">
        <v>25</v>
      </c>
      <c r="F7" s="5">
        <f>SUM(TABLA_PUNTUACION!H6:H50)</f>
        <v>0</v>
      </c>
    </row>
    <row r="8" spans="2:6" ht="15.75" x14ac:dyDescent="0.25">
      <c r="B8" s="5">
        <v>5</v>
      </c>
      <c r="C8" s="28" t="s">
        <v>67</v>
      </c>
      <c r="D8" s="5" t="s">
        <v>6</v>
      </c>
      <c r="E8" s="5" t="s">
        <v>26</v>
      </c>
      <c r="F8" s="5">
        <f>SUM(TABLA_PUNTUACION!I6:I50)</f>
        <v>0</v>
      </c>
    </row>
    <row r="9" spans="2:6" ht="15.75" x14ac:dyDescent="0.25">
      <c r="B9" s="5">
        <v>6</v>
      </c>
      <c r="C9" s="28" t="s">
        <v>36</v>
      </c>
      <c r="D9" s="5" t="s">
        <v>7</v>
      </c>
      <c r="E9" s="5" t="s">
        <v>27</v>
      </c>
      <c r="F9" s="5">
        <f>SUM(TABLA_PUNTUACION!J6:J50)</f>
        <v>0</v>
      </c>
    </row>
    <row r="10" spans="2:6" ht="15.75" x14ac:dyDescent="0.25">
      <c r="B10" s="5">
        <v>7</v>
      </c>
      <c r="C10" s="28" t="s">
        <v>36</v>
      </c>
      <c r="D10" s="5" t="s">
        <v>8</v>
      </c>
      <c r="E10" s="5" t="s">
        <v>28</v>
      </c>
      <c r="F10" s="5">
        <f>SUM(TABLA_PUNTUACION!K6:K50)</f>
        <v>0</v>
      </c>
    </row>
    <row r="11" spans="2:6" ht="15.75" x14ac:dyDescent="0.25">
      <c r="B11" s="5">
        <v>8</v>
      </c>
      <c r="C11" s="28" t="s">
        <v>36</v>
      </c>
      <c r="D11" s="5" t="s">
        <v>9</v>
      </c>
      <c r="E11" s="5" t="s">
        <v>29</v>
      </c>
      <c r="F11" s="5">
        <f>SUM(TABLA_PUNTUACION!L6:L50)</f>
        <v>0</v>
      </c>
    </row>
    <row r="12" spans="2:6" ht="15.75" x14ac:dyDescent="0.25">
      <c r="B12" s="5">
        <v>9</v>
      </c>
      <c r="C12" s="28" t="s">
        <v>67</v>
      </c>
      <c r="D12" s="5" t="s">
        <v>41</v>
      </c>
      <c r="E12" s="5" t="s">
        <v>30</v>
      </c>
      <c r="F12" s="5">
        <f>SUM(TABLA_PUNTUACION!M6:M50)</f>
        <v>0</v>
      </c>
    </row>
    <row r="13" spans="2:6" ht="15.75" x14ac:dyDescent="0.25">
      <c r="B13" s="5">
        <v>10</v>
      </c>
      <c r="C13" s="28" t="s">
        <v>67</v>
      </c>
      <c r="D13" s="5" t="s">
        <v>10</v>
      </c>
      <c r="E13" s="5" t="s">
        <v>31</v>
      </c>
      <c r="F13" s="5">
        <f>SUM(TABLA_PUNTUACION!N6:N50)</f>
        <v>0</v>
      </c>
    </row>
  </sheetData>
  <sheetProtection algorithmName="SHA-512" hashValue="nORcbMavo+kxMrU65KxS5ozjTXMNd8O0NHYcYsOdFIXoEd99IQjzayu0K6u+AWfyIiUPY9poYXpEL2qqxxvWlQ==" saltValue="oRK5KN/TBlBImdB0uE10OA==" spinCount="100000" sheet="1" objects="1" scenarios="1"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14D1B-C79C-4176-9458-F4EDADBD52CA}">
  <sheetPr>
    <tabColor theme="4" tint="0.39997558519241921"/>
  </sheetPr>
  <dimension ref="B3:Q7"/>
  <sheetViews>
    <sheetView topLeftCell="H1" workbookViewId="0">
      <selection activeCell="K10" sqref="K10"/>
    </sheetView>
  </sheetViews>
  <sheetFormatPr baseColWidth="10" defaultRowHeight="15" x14ac:dyDescent="0.25"/>
  <cols>
    <col min="4" max="4" width="45.85546875" customWidth="1"/>
    <col min="5" max="5" width="21.7109375" bestFit="1" customWidth="1"/>
    <col min="6" max="6" width="32.5703125" bestFit="1" customWidth="1"/>
    <col min="7" max="7" width="14.42578125" customWidth="1"/>
    <col min="8" max="8" width="35.140625" bestFit="1" customWidth="1"/>
    <col min="9" max="10" width="35.140625" customWidth="1"/>
    <col min="11" max="11" width="55.5703125" customWidth="1"/>
    <col min="12" max="12" width="48.140625" customWidth="1"/>
    <col min="16" max="17" width="12.7109375" bestFit="1" customWidth="1"/>
  </cols>
  <sheetData>
    <row r="3" spans="2:17" x14ac:dyDescent="0.25">
      <c r="M3" t="s">
        <v>64</v>
      </c>
      <c r="N3" t="s">
        <v>64</v>
      </c>
    </row>
    <row r="4" spans="2:17" x14ac:dyDescent="0.25">
      <c r="B4" t="s">
        <v>65</v>
      </c>
      <c r="C4" t="s">
        <v>66</v>
      </c>
      <c r="D4" t="s">
        <v>51</v>
      </c>
      <c r="E4" t="s">
        <v>52</v>
      </c>
      <c r="F4" t="s">
        <v>53</v>
      </c>
      <c r="H4" t="s">
        <v>54</v>
      </c>
      <c r="I4" t="s">
        <v>63</v>
      </c>
      <c r="J4" t="s">
        <v>55</v>
      </c>
      <c r="M4">
        <v>1</v>
      </c>
      <c r="N4">
        <v>0</v>
      </c>
      <c r="O4" t="s">
        <v>56</v>
      </c>
      <c r="P4" t="s">
        <v>57</v>
      </c>
      <c r="Q4" t="s">
        <v>50</v>
      </c>
    </row>
    <row r="5" spans="2:17" s="25" customFormat="1" ht="60" x14ac:dyDescent="0.25">
      <c r="B5" s="25">
        <v>0</v>
      </c>
      <c r="C5" s="25">
        <v>0</v>
      </c>
      <c r="D5" s="26" t="s">
        <v>61</v>
      </c>
      <c r="E5" s="27">
        <f>COUNTIF(TABLA_PUNTUACION!V6:V50,'TABLA_NIVEL DE LOGRO'!B5)</f>
        <v>0</v>
      </c>
      <c r="F5" s="25" t="str">
        <f>E5&amp;"  De los "&amp;E7&amp;"  Estudiantes del Curso"</f>
        <v>0  De los 0  Estudiantes del Curso</v>
      </c>
      <c r="H5" s="6" t="s">
        <v>90</v>
      </c>
      <c r="I5" s="25">
        <v>3</v>
      </c>
      <c r="J5" s="25">
        <v>1</v>
      </c>
      <c r="K5" s="26" t="str">
        <f>"Ha logrado los conocimientos previos en  "&amp;UPPER(H5)&amp;" , lo que le permite comprender, interpretar y continuar avanzando en su aprendizaje."</f>
        <v>Ha logrado los conocimientos previos en  COMPRENSIÓN LECTORA Y ANÁLISIS DE TEXTO , lo que le permite comprender, interpretar y continuar avanzando en su aprendizaje.</v>
      </c>
      <c r="L5" s="26" t="str">
        <f>"Se requiere fortalecer los conocimientos previos en "&amp;UPPER(H5)</f>
        <v>Se requiere fortalecer los conocimientos previos en COMPRENSIÓN LECTORA Y ANÁLISIS DE TEXTO</v>
      </c>
      <c r="M5" s="25">
        <f>COUNTIF(TABLA_PUNTUACION!V6:V50,1)</f>
        <v>0</v>
      </c>
      <c r="N5" s="25">
        <f>COUNTIF(TABLA_PUNTUACION!V6:V50,0)</f>
        <v>0</v>
      </c>
      <c r="O5" s="25">
        <f>SUM(M5:N5)</f>
        <v>0</v>
      </c>
      <c r="P5" s="25" t="str">
        <f>M5&amp;" Estudiantes"</f>
        <v>0 Estudiantes</v>
      </c>
      <c r="Q5" s="25" t="str">
        <f>N5&amp;" Estudiantes"</f>
        <v>0 Estudiantes</v>
      </c>
    </row>
    <row r="6" spans="2:17" s="25" customFormat="1" ht="45" x14ac:dyDescent="0.25">
      <c r="B6" s="25">
        <v>1</v>
      </c>
      <c r="C6" s="25">
        <v>6</v>
      </c>
      <c r="D6" s="26" t="s">
        <v>58</v>
      </c>
      <c r="E6" s="27">
        <f>COUNTIF(TABLA_PUNTUACION!V7:V51,'TABLA_NIVEL DE LOGRO'!B6)</f>
        <v>0</v>
      </c>
      <c r="F6" s="25" t="str">
        <f>E6&amp;"  De los "&amp;E7&amp;"  Estudiantes del Curso"</f>
        <v>0  De los 0  Estudiantes del Curso</v>
      </c>
      <c r="H6" s="6" t="s">
        <v>36</v>
      </c>
      <c r="I6" s="25">
        <v>7</v>
      </c>
      <c r="J6" s="25">
        <v>5</v>
      </c>
      <c r="K6" s="26" t="str">
        <f>"Ha logrado los conocimientos previos en "&amp;UPPER(H6)&amp;" , lo que le permite comprender, interpretar y continuar avanzando en su aprendizaje."</f>
        <v>Ha logrado los conocimientos previos en CONOCIMIENTO DE LA LENGUA , lo que le permite comprender, interpretar y continuar avanzando en su aprendizaje.</v>
      </c>
      <c r="L6" s="26" t="str">
        <f>"Es necesario fortalecer los conocimientos previos requeridos para poder continuar avanzando en "&amp;UPPER(H6)</f>
        <v>Es necesario fortalecer los conocimientos previos requeridos para poder continuar avanzando en CONOCIMIENTO DE LA LENGUA</v>
      </c>
      <c r="M6" s="25">
        <f>COUNTIF(TABLA_PUNTUACION!Z6:Z50,1)</f>
        <v>0</v>
      </c>
      <c r="N6" s="25">
        <f>COUNTIF(TABLA_PUNTUACION!Z6:Z50,0)</f>
        <v>0</v>
      </c>
      <c r="O6" s="25">
        <f>SUM(M6:N6)</f>
        <v>0</v>
      </c>
      <c r="P6" s="25" t="str">
        <f>M6&amp;" Estudiantes"</f>
        <v>0 Estudiantes</v>
      </c>
      <c r="Q6" s="25" t="str">
        <f>N6&amp;" Estudiantes"</f>
        <v>0 Estudiantes</v>
      </c>
    </row>
    <row r="7" spans="2:17" x14ac:dyDescent="0.25">
      <c r="C7">
        <v>10</v>
      </c>
      <c r="D7" t="s">
        <v>59</v>
      </c>
      <c r="E7" s="13">
        <f>SUM(E5:E6)</f>
        <v>0</v>
      </c>
      <c r="M7">
        <f>SUM(M5:M6)</f>
        <v>0</v>
      </c>
      <c r="N7">
        <f>SUM(N5:N6)</f>
        <v>0</v>
      </c>
      <c r="O7">
        <f>SUM(O5:O6)</f>
        <v>0</v>
      </c>
    </row>
  </sheetData>
  <sheetProtection algorithmName="SHA-512" hashValue="qWafh+Jsw7Ub4Fur7V1dQivOfI9Lko+QbA+sQsslfdOKBnMqHYAXzvJWPh8nx77CDMqsLpWW8gZg19eSa5kUJw==" saltValue="XuJj2tTmtKkyoyylyo0kS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397EF-15FE-4E55-8AF7-9E741C905AD1}">
  <dimension ref="A6:N59"/>
  <sheetViews>
    <sheetView tabSelected="1" zoomScaleNormal="100" workbookViewId="0">
      <selection activeCell="D20" sqref="D20"/>
    </sheetView>
  </sheetViews>
  <sheetFormatPr baseColWidth="10" defaultRowHeight="15.75" x14ac:dyDescent="0.25"/>
  <cols>
    <col min="1" max="1" width="11.42578125" style="1" customWidth="1"/>
    <col min="2" max="2" width="27.7109375" style="1" customWidth="1"/>
    <col min="3" max="4" width="11.42578125" style="17"/>
    <col min="5" max="5" width="13.5703125" style="1" bestFit="1" customWidth="1"/>
    <col min="6" max="10" width="13.28515625" style="1" bestFit="1" customWidth="1"/>
    <col min="11" max="11" width="15.7109375" style="1" customWidth="1"/>
    <col min="12" max="12" width="17" style="1" bestFit="1" customWidth="1"/>
    <col min="13" max="13" width="18.140625" style="1" customWidth="1"/>
    <col min="14" max="14" width="14.7109375" style="1" bestFit="1" customWidth="1"/>
    <col min="15" max="16384" width="11.42578125" style="1"/>
  </cols>
  <sheetData>
    <row r="6" spans="1:14" ht="23.25" x14ac:dyDescent="0.35">
      <c r="A6" s="52" t="s">
        <v>88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ht="23.25" x14ac:dyDescent="0.35">
      <c r="A7" s="52" t="s">
        <v>89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ht="23.25" x14ac:dyDescent="0.35">
      <c r="A8" s="32"/>
      <c r="B8" s="32"/>
      <c r="C8" s="47"/>
      <c r="D8" s="47"/>
    </row>
    <row r="9" spans="1:14" ht="23.25" x14ac:dyDescent="0.35">
      <c r="A9" s="32" t="s">
        <v>77</v>
      </c>
      <c r="B9" s="33"/>
      <c r="D9" s="47"/>
      <c r="E9" s="32" t="s">
        <v>79</v>
      </c>
      <c r="I9" s="32" t="s">
        <v>81</v>
      </c>
      <c r="L9" s="32" t="s">
        <v>83</v>
      </c>
    </row>
    <row r="10" spans="1:14" ht="30.75" customHeight="1" x14ac:dyDescent="0.35">
      <c r="A10" s="32" t="s">
        <v>78</v>
      </c>
      <c r="B10" s="33"/>
      <c r="D10" s="47"/>
      <c r="E10" s="32" t="s">
        <v>80</v>
      </c>
      <c r="I10" s="32" t="s">
        <v>82</v>
      </c>
      <c r="L10" s="32" t="s">
        <v>84</v>
      </c>
      <c r="M10" s="32"/>
    </row>
    <row r="11" spans="1:14" ht="23.25" x14ac:dyDescent="0.35">
      <c r="A11" s="32"/>
      <c r="B11" s="33"/>
      <c r="D11" s="47"/>
      <c r="F11" s="32"/>
      <c r="K11" s="32"/>
    </row>
    <row r="12" spans="1:14" x14ac:dyDescent="0.25">
      <c r="M12" s="4"/>
    </row>
    <row r="13" spans="1:14" ht="18.75" x14ac:dyDescent="0.3">
      <c r="A13" s="50" t="s">
        <v>0</v>
      </c>
      <c r="B13" s="51" t="s">
        <v>1</v>
      </c>
      <c r="C13" s="50" t="s">
        <v>72</v>
      </c>
      <c r="D13" s="50" t="s">
        <v>73</v>
      </c>
      <c r="E13" s="51" t="s">
        <v>2</v>
      </c>
      <c r="F13" s="51" t="s">
        <v>3</v>
      </c>
      <c r="G13" s="51" t="s">
        <v>4</v>
      </c>
      <c r="H13" s="51" t="s">
        <v>5</v>
      </c>
      <c r="I13" s="51" t="s">
        <v>6</v>
      </c>
      <c r="J13" s="51" t="s">
        <v>7</v>
      </c>
      <c r="K13" s="51" t="s">
        <v>8</v>
      </c>
      <c r="L13" s="51" t="s">
        <v>9</v>
      </c>
      <c r="M13" s="51" t="s">
        <v>32</v>
      </c>
      <c r="N13" s="51" t="s">
        <v>10</v>
      </c>
    </row>
    <row r="14" spans="1:14" x14ac:dyDescent="0.25">
      <c r="A14" s="2"/>
      <c r="B14" s="3"/>
      <c r="C14" s="2"/>
      <c r="D14" s="2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5">
      <c r="A15" s="2"/>
      <c r="B15" s="3"/>
      <c r="C15" s="2"/>
      <c r="D15" s="2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5">
      <c r="A16" s="2"/>
      <c r="B16" s="3"/>
      <c r="C16" s="2"/>
      <c r="D16" s="2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5">
      <c r="A17" s="2"/>
      <c r="B17" s="3"/>
      <c r="C17" s="2"/>
      <c r="D17" s="2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5">
      <c r="A18" s="2"/>
      <c r="B18" s="3"/>
      <c r="C18" s="2"/>
      <c r="D18" s="2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A19" s="2"/>
      <c r="B19" s="3"/>
      <c r="C19" s="2"/>
      <c r="D19" s="2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A20" s="2"/>
      <c r="B20" s="3"/>
      <c r="C20" s="2"/>
      <c r="D20" s="2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5">
      <c r="A21" s="2"/>
      <c r="B21" s="3"/>
      <c r="C21" s="2"/>
      <c r="D21" s="2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5">
      <c r="A22" s="2"/>
      <c r="B22" s="3"/>
      <c r="C22" s="2"/>
      <c r="D22" s="2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A23" s="2"/>
      <c r="B23" s="3"/>
      <c r="C23" s="2"/>
      <c r="D23" s="2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5">
      <c r="A24" s="2"/>
      <c r="B24" s="3"/>
      <c r="C24" s="2"/>
      <c r="D24" s="2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5">
      <c r="A25" s="2"/>
      <c r="B25" s="3"/>
      <c r="C25" s="2"/>
      <c r="D25" s="2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5">
      <c r="A26" s="2"/>
      <c r="B26" s="3"/>
      <c r="C26" s="2"/>
      <c r="D26" s="2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14" x14ac:dyDescent="0.25">
      <c r="A27" s="2"/>
      <c r="B27" s="3"/>
      <c r="C27" s="2"/>
      <c r="D27" s="2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x14ac:dyDescent="0.25">
      <c r="A28" s="2"/>
      <c r="B28" s="3"/>
      <c r="C28" s="2"/>
      <c r="D28" s="2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x14ac:dyDescent="0.25">
      <c r="A29" s="2"/>
      <c r="B29" s="3"/>
      <c r="C29" s="2"/>
      <c r="D29" s="2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x14ac:dyDescent="0.25">
      <c r="A30" s="2"/>
      <c r="B30" s="3"/>
      <c r="C30" s="2"/>
      <c r="D30" s="2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4" x14ac:dyDescent="0.25">
      <c r="A31" s="2"/>
      <c r="B31" s="3"/>
      <c r="C31" s="2"/>
      <c r="D31" s="2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5">
      <c r="A32" s="2"/>
      <c r="B32" s="3"/>
      <c r="C32" s="2"/>
      <c r="D32" s="2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5">
      <c r="A33" s="2"/>
      <c r="B33" s="3"/>
      <c r="C33" s="2"/>
      <c r="D33" s="2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5">
      <c r="A34" s="2"/>
      <c r="B34" s="3"/>
      <c r="C34" s="2"/>
      <c r="D34" s="2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5">
      <c r="A35" s="2"/>
      <c r="B35" s="3"/>
      <c r="C35" s="2"/>
      <c r="D35" s="2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5">
      <c r="A36" s="2"/>
      <c r="B36" s="3"/>
      <c r="C36" s="2"/>
      <c r="D36" s="2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5">
      <c r="A37" s="2"/>
      <c r="B37" s="3"/>
      <c r="C37" s="2"/>
      <c r="D37" s="2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5">
      <c r="A38" s="2"/>
      <c r="B38" s="3"/>
      <c r="C38" s="2"/>
      <c r="D38" s="2"/>
      <c r="E38" s="3"/>
      <c r="F38" s="3"/>
      <c r="G38" s="3"/>
      <c r="H38" s="3"/>
      <c r="I38" s="3"/>
      <c r="J38" s="3"/>
      <c r="K38" s="3"/>
      <c r="L38" s="3"/>
      <c r="M38" s="3"/>
      <c r="N38" s="3"/>
    </row>
    <row r="39" spans="1:14" x14ac:dyDescent="0.25">
      <c r="A39" s="2"/>
      <c r="B39" s="3"/>
      <c r="C39" s="2"/>
      <c r="D39" s="2"/>
      <c r="E39" s="3"/>
      <c r="F39" s="3"/>
      <c r="G39" s="3"/>
      <c r="H39" s="3"/>
      <c r="I39" s="3"/>
      <c r="J39" s="3"/>
      <c r="K39" s="3"/>
      <c r="L39" s="3"/>
      <c r="M39" s="3"/>
      <c r="N39" s="3"/>
    </row>
    <row r="40" spans="1:14" x14ac:dyDescent="0.25">
      <c r="A40" s="2"/>
      <c r="B40" s="3"/>
      <c r="C40" s="2"/>
      <c r="D40" s="2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x14ac:dyDescent="0.25">
      <c r="A41" s="2"/>
      <c r="B41" s="3"/>
      <c r="C41" s="2"/>
      <c r="D41" s="2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x14ac:dyDescent="0.25">
      <c r="A42" s="2"/>
      <c r="B42" s="3"/>
      <c r="C42" s="2"/>
      <c r="D42" s="2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25">
      <c r="A43" s="2"/>
      <c r="B43" s="3"/>
      <c r="C43" s="2"/>
      <c r="D43" s="2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25">
      <c r="A44" s="2"/>
      <c r="B44" s="3"/>
      <c r="C44" s="2"/>
      <c r="D44" s="2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x14ac:dyDescent="0.25">
      <c r="A45" s="2"/>
      <c r="B45" s="3"/>
      <c r="C45" s="2"/>
      <c r="D45" s="2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x14ac:dyDescent="0.25">
      <c r="A46" s="2"/>
      <c r="B46" s="3"/>
      <c r="C46" s="2"/>
      <c r="D46" s="2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25">
      <c r="A47" s="2"/>
      <c r="B47" s="3"/>
      <c r="C47" s="2"/>
      <c r="D47" s="2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14" x14ac:dyDescent="0.25">
      <c r="A48" s="2"/>
      <c r="B48" s="3"/>
      <c r="C48" s="2"/>
      <c r="D48" s="2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4" x14ac:dyDescent="0.25">
      <c r="A49" s="2"/>
      <c r="B49" s="3"/>
      <c r="C49" s="2"/>
      <c r="D49" s="2"/>
      <c r="E49" s="3"/>
      <c r="F49" s="3"/>
      <c r="G49" s="3"/>
      <c r="H49" s="3"/>
      <c r="I49" s="3"/>
      <c r="J49" s="3"/>
      <c r="K49" s="3"/>
      <c r="L49" s="3"/>
      <c r="M49" s="3"/>
      <c r="N49" s="3"/>
    </row>
    <row r="50" spans="1:14" x14ac:dyDescent="0.25">
      <c r="A50" s="2"/>
      <c r="B50" s="3"/>
      <c r="C50" s="2"/>
      <c r="D50" s="2"/>
      <c r="E50" s="3"/>
      <c r="F50" s="3"/>
      <c r="G50" s="3"/>
      <c r="H50" s="3"/>
      <c r="I50" s="3"/>
      <c r="J50" s="3"/>
      <c r="K50" s="3"/>
      <c r="L50" s="3"/>
      <c r="M50" s="3"/>
      <c r="N50" s="3"/>
    </row>
    <row r="51" spans="1:14" x14ac:dyDescent="0.25">
      <c r="A51" s="2"/>
      <c r="B51" s="3"/>
      <c r="C51" s="2"/>
      <c r="D51" s="2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25">
      <c r="A52" s="2"/>
      <c r="B52" s="3"/>
      <c r="C52" s="2"/>
      <c r="D52" s="2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x14ac:dyDescent="0.25">
      <c r="A53" s="2"/>
      <c r="B53" s="3"/>
      <c r="C53" s="2"/>
      <c r="D53" s="2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x14ac:dyDescent="0.25">
      <c r="A54" s="2"/>
      <c r="B54" s="3"/>
      <c r="C54" s="2"/>
      <c r="D54" s="2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x14ac:dyDescent="0.25">
      <c r="A55" s="2"/>
      <c r="B55" s="3"/>
      <c r="C55" s="2"/>
      <c r="D55" s="2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x14ac:dyDescent="0.25">
      <c r="A56" s="2"/>
      <c r="B56" s="3"/>
      <c r="C56" s="2"/>
      <c r="D56" s="2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x14ac:dyDescent="0.25">
      <c r="A57" s="2"/>
      <c r="B57" s="3"/>
      <c r="C57" s="2"/>
      <c r="D57" s="2"/>
      <c r="E57" s="3"/>
      <c r="F57" s="3"/>
      <c r="G57" s="3"/>
      <c r="H57" s="3"/>
      <c r="I57" s="3"/>
      <c r="J57" s="3"/>
      <c r="K57" s="3"/>
      <c r="L57" s="3"/>
      <c r="M57" s="3"/>
      <c r="N57" s="3"/>
    </row>
    <row r="58" spans="1:14" x14ac:dyDescent="0.25">
      <c r="A58" s="2"/>
      <c r="B58" s="14"/>
      <c r="C58" s="2"/>
      <c r="D58" s="2"/>
      <c r="E58" s="3"/>
      <c r="F58" s="3"/>
      <c r="G58" s="3"/>
      <c r="H58" s="3"/>
      <c r="I58" s="3"/>
      <c r="J58" s="3"/>
      <c r="K58" s="3"/>
      <c r="L58" s="3"/>
      <c r="M58" s="3"/>
      <c r="N58" s="3"/>
    </row>
    <row r="59" spans="1:14" x14ac:dyDescent="0.25">
      <c r="B59" s="15"/>
    </row>
  </sheetData>
  <mergeCells count="2">
    <mergeCell ref="A6:N6"/>
    <mergeCell ref="A7:N7"/>
  </mergeCells>
  <phoneticPr fontId="1" type="noConversion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728A58D-29AA-495B-BE3D-1621700912D3}">
          <x14:formula1>
            <xm:f>TABLA_VALIDACION!$B$7:$B$11</xm:f>
          </x14:formula1>
          <xm:sqref>F14:N47 E14:E58</xm:sqref>
        </x14:dataValidation>
        <x14:dataValidation type="list" allowBlank="1" showInputMessage="1" showErrorMessage="1" xr:uid="{E0947782-65CA-4B57-92E4-B6CE231366BB}">
          <x14:formula1>
            <xm:f>TABLA_VALIDACION!$C$7:$C$11</xm:f>
          </x14:formula1>
          <xm:sqref>F48:F58</xm:sqref>
        </x14:dataValidation>
        <x14:dataValidation type="list" allowBlank="1" showInputMessage="1" showErrorMessage="1" xr:uid="{E32CF74F-DB0D-4125-AE74-A945AAA476D4}">
          <x14:formula1>
            <xm:f>TABLA_VALIDACION!$D$7:$D$11</xm:f>
          </x14:formula1>
          <xm:sqref>G48:G58</xm:sqref>
        </x14:dataValidation>
        <x14:dataValidation type="list" allowBlank="1" showInputMessage="1" showErrorMessage="1" xr:uid="{E050AAAA-E485-4AAD-B920-78C36F0478B4}">
          <x14:formula1>
            <xm:f>TABLA_VALIDACION!$E$7:$E$11</xm:f>
          </x14:formula1>
          <xm:sqref>H48:H58</xm:sqref>
        </x14:dataValidation>
        <x14:dataValidation type="list" allowBlank="1" showInputMessage="1" showErrorMessage="1" xr:uid="{28E8A46E-742A-4C4A-87E2-0DECEE77380E}">
          <x14:formula1>
            <xm:f>TABLA_VALIDACION!$F$7:$F$11</xm:f>
          </x14:formula1>
          <xm:sqref>I48:I58</xm:sqref>
        </x14:dataValidation>
        <x14:dataValidation type="list" allowBlank="1" showInputMessage="1" showErrorMessage="1" xr:uid="{F7AA9A30-1CFA-4500-94CC-75B5D68E931A}">
          <x14:formula1>
            <xm:f>TABLA_VALIDACION!$G$7:$G$11</xm:f>
          </x14:formula1>
          <xm:sqref>J48:J58</xm:sqref>
        </x14:dataValidation>
        <x14:dataValidation type="list" allowBlank="1" showInputMessage="1" showErrorMessage="1" xr:uid="{6DD559DD-B69A-42BC-B7C5-3446A0BB3AEC}">
          <x14:formula1>
            <xm:f>TABLA_VALIDACION!$H$7:$H$11</xm:f>
          </x14:formula1>
          <xm:sqref>K48:K58</xm:sqref>
        </x14:dataValidation>
        <x14:dataValidation type="list" allowBlank="1" showInputMessage="1" showErrorMessage="1" xr:uid="{5AFAC908-6510-4FC9-B295-87179489CF7E}">
          <x14:formula1>
            <xm:f>TABLA_VALIDACION!$J$7:$J$11</xm:f>
          </x14:formula1>
          <xm:sqref>M48:M58</xm:sqref>
        </x14:dataValidation>
        <x14:dataValidation type="list" allowBlank="1" showInputMessage="1" showErrorMessage="1" xr:uid="{64E963FE-8350-46F6-8B9D-DE86AD0BA532}">
          <x14:formula1>
            <xm:f>TABLA_VALIDACION!$K$7:$K$11</xm:f>
          </x14:formula1>
          <xm:sqref>N48:N58</xm:sqref>
        </x14:dataValidation>
        <x14:dataValidation type="list" allowBlank="1" showInputMessage="1" showErrorMessage="1" xr:uid="{A787BE56-1B55-4204-AB10-8CE4E0DE1ECF}">
          <x14:formula1>
            <xm:f>TABLA_VALIDACION!$I$7:$I$11</xm:f>
          </x14:formula1>
          <xm:sqref>L48:L58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BB479-9AD3-419B-8E4E-D58F3BE82094}">
  <dimension ref="B3:I120"/>
  <sheetViews>
    <sheetView topLeftCell="A16" workbookViewId="0">
      <selection activeCell="G44" sqref="G44"/>
    </sheetView>
  </sheetViews>
  <sheetFormatPr baseColWidth="10" defaultRowHeight="15" x14ac:dyDescent="0.25"/>
  <cols>
    <col min="3" max="3" width="23.85546875" customWidth="1"/>
    <col min="4" max="5" width="11.42578125" style="13"/>
    <col min="6" max="6" width="29.42578125" customWidth="1"/>
    <col min="7" max="7" width="40.28515625" bestFit="1" customWidth="1"/>
    <col min="8" max="8" width="28.42578125" customWidth="1"/>
    <col min="9" max="9" width="40.140625" customWidth="1"/>
  </cols>
  <sheetData>
    <row r="3" spans="2:8" ht="34.5" x14ac:dyDescent="0.25">
      <c r="B3" s="24" t="str">
        <f>"Resultados por estudiante : Dominios Evaluados  - Grado "&amp;'Prueba 1º Español'!C14&amp;" Grupo "&amp;'Prueba 1º Español'!D14</f>
        <v xml:space="preserve">Resultados por estudiante : Dominios Evaluados  - Grado  Grupo </v>
      </c>
    </row>
    <row r="6" spans="2:8" ht="31.5" x14ac:dyDescent="0.25">
      <c r="B6" s="29" t="s">
        <v>62</v>
      </c>
      <c r="H6" s="29" t="s">
        <v>36</v>
      </c>
    </row>
    <row r="38" spans="2:9" s="13" customFormat="1" ht="37.5" customHeight="1" x14ac:dyDescent="0.25">
      <c r="B38" s="38" t="s">
        <v>42</v>
      </c>
      <c r="C38" s="38" t="s">
        <v>43</v>
      </c>
      <c r="D38" s="38" t="s">
        <v>44</v>
      </c>
      <c r="E38" s="38" t="s">
        <v>45</v>
      </c>
      <c r="F38" s="39" t="s">
        <v>46</v>
      </c>
      <c r="G38" s="39" t="s">
        <v>47</v>
      </c>
      <c r="H38" s="40" t="s">
        <v>48</v>
      </c>
      <c r="I38" s="40" t="s">
        <v>49</v>
      </c>
    </row>
    <row r="39" spans="2:9" ht="78.75" x14ac:dyDescent="0.25">
      <c r="B39" s="21" t="str">
        <f>IF(TABLA_PUNTUACION!A6="","",TABLA_PUNTUACION!A6)</f>
        <v/>
      </c>
      <c r="C39" s="21" t="str">
        <f>IF(TABLA_PUNTUACION!B6="","",TABLA_PUNTUACION!B6)</f>
        <v/>
      </c>
      <c r="D39" s="48" t="str">
        <f>IF(TABLA_PUNTUACION!C6="","",TABLA_PUNTUACION!C6)</f>
        <v/>
      </c>
      <c r="E39" s="48" t="str">
        <f>IF(TABLA_PUNTUACION!D6="","",TABLA_PUNTUACION!D6)</f>
        <v/>
      </c>
      <c r="F39" s="21" t="str">
        <f>IF(TABLA_PUNTUACION!U6="","",TABLA_PUNTUACION!U6)</f>
        <v/>
      </c>
      <c r="G39" s="22" t="str">
        <f>IF(TABLA_PUNTUACION!W6="","",TABLA_PUNTUACION!W6)</f>
        <v/>
      </c>
      <c r="H39" s="21" t="str">
        <f>IF(TABLA_PUNTUACION!Y6="","",TABLA_PUNTUACION!Y6)</f>
        <v/>
      </c>
      <c r="I39" s="22" t="str">
        <f>IF(TABLA_PUNTUACION!AA6="","",TABLA_PUNTUACION!AA6)</f>
        <v/>
      </c>
    </row>
    <row r="40" spans="2:9" ht="78.75" x14ac:dyDescent="0.25">
      <c r="B40" s="21" t="str">
        <f>IF(TABLA_PUNTUACION!A7="","",TABLA_PUNTUACION!A7)</f>
        <v/>
      </c>
      <c r="C40" s="21" t="str">
        <f>IF(TABLA_PUNTUACION!B7="","",TABLA_PUNTUACION!B7)</f>
        <v/>
      </c>
      <c r="D40" s="48" t="str">
        <f>IF(TABLA_PUNTUACION!C7="","",TABLA_PUNTUACION!C7)</f>
        <v/>
      </c>
      <c r="E40" s="48" t="str">
        <f>IF(TABLA_PUNTUACION!D7="","",TABLA_PUNTUACION!D7)</f>
        <v/>
      </c>
      <c r="F40" s="21" t="str">
        <f>IF(TABLA_PUNTUACION!U7="","",TABLA_PUNTUACION!U7)</f>
        <v/>
      </c>
      <c r="G40" s="22" t="str">
        <f>IF(TABLA_PUNTUACION!W7="","",TABLA_PUNTUACION!W7)</f>
        <v/>
      </c>
      <c r="H40" s="21" t="str">
        <f>IF(TABLA_PUNTUACION!Y7="","",TABLA_PUNTUACION!Y7)</f>
        <v/>
      </c>
      <c r="I40" s="22" t="str">
        <f>IF(TABLA_PUNTUACION!AA7="","",TABLA_PUNTUACION!AA7)</f>
        <v/>
      </c>
    </row>
    <row r="41" spans="2:9" ht="78.75" x14ac:dyDescent="0.25">
      <c r="B41" s="21" t="str">
        <f>IF(TABLA_PUNTUACION!A8="","",TABLA_PUNTUACION!A8)</f>
        <v/>
      </c>
      <c r="C41" s="21" t="str">
        <f>IF(TABLA_PUNTUACION!B8="","",TABLA_PUNTUACION!B8)</f>
        <v/>
      </c>
      <c r="D41" s="48" t="str">
        <f>IF(TABLA_PUNTUACION!C8="","",TABLA_PUNTUACION!C8)</f>
        <v/>
      </c>
      <c r="E41" s="48" t="str">
        <f>IF(TABLA_PUNTUACION!D8="","",TABLA_PUNTUACION!D8)</f>
        <v/>
      </c>
      <c r="F41" s="21" t="str">
        <f>IF(TABLA_PUNTUACION!U8="","",TABLA_PUNTUACION!U8)</f>
        <v/>
      </c>
      <c r="G41" s="22" t="str">
        <f>IF(TABLA_PUNTUACION!W8="","",TABLA_PUNTUACION!W8)</f>
        <v/>
      </c>
      <c r="H41" s="21" t="str">
        <f>IF(TABLA_PUNTUACION!Y8="","",TABLA_PUNTUACION!Y8)</f>
        <v/>
      </c>
      <c r="I41" s="22" t="str">
        <f>IF(TABLA_PUNTUACION!AA8="","",TABLA_PUNTUACION!AA8)</f>
        <v/>
      </c>
    </row>
    <row r="42" spans="2:9" ht="78.75" x14ac:dyDescent="0.25">
      <c r="B42" s="21" t="str">
        <f>IF(TABLA_PUNTUACION!A9="","",TABLA_PUNTUACION!A9)</f>
        <v/>
      </c>
      <c r="C42" s="21" t="str">
        <f>IF(TABLA_PUNTUACION!B9="","",TABLA_PUNTUACION!B9)</f>
        <v/>
      </c>
      <c r="D42" s="48" t="str">
        <f>IF(TABLA_PUNTUACION!C9="","",TABLA_PUNTUACION!C9)</f>
        <v/>
      </c>
      <c r="E42" s="48" t="str">
        <f>IF(TABLA_PUNTUACION!D9="","",TABLA_PUNTUACION!D9)</f>
        <v/>
      </c>
      <c r="F42" s="21" t="str">
        <f>IF(TABLA_PUNTUACION!U9="","",TABLA_PUNTUACION!U9)</f>
        <v/>
      </c>
      <c r="G42" s="22" t="str">
        <f>IF(TABLA_PUNTUACION!W9="","",TABLA_PUNTUACION!W9)</f>
        <v/>
      </c>
      <c r="H42" s="21" t="str">
        <f>IF(TABLA_PUNTUACION!Y9="","",TABLA_PUNTUACION!Y9)</f>
        <v/>
      </c>
      <c r="I42" s="22" t="str">
        <f>IF(TABLA_PUNTUACION!AA9="","",TABLA_PUNTUACION!AA9)</f>
        <v/>
      </c>
    </row>
    <row r="43" spans="2:9" ht="78.75" x14ac:dyDescent="0.25">
      <c r="B43" s="21" t="str">
        <f>IF(TABLA_PUNTUACION!A10="","",TABLA_PUNTUACION!A10)</f>
        <v/>
      </c>
      <c r="C43" s="21" t="str">
        <f>IF(TABLA_PUNTUACION!B10="","",TABLA_PUNTUACION!B10)</f>
        <v/>
      </c>
      <c r="D43" s="48" t="str">
        <f>IF(TABLA_PUNTUACION!C10="","",TABLA_PUNTUACION!C10)</f>
        <v/>
      </c>
      <c r="E43" s="48" t="str">
        <f>IF(TABLA_PUNTUACION!D10="","",TABLA_PUNTUACION!D10)</f>
        <v/>
      </c>
      <c r="F43" s="21" t="str">
        <f>IF(TABLA_PUNTUACION!U10="","",TABLA_PUNTUACION!U10)</f>
        <v/>
      </c>
      <c r="G43" s="22" t="str">
        <f>IF(TABLA_PUNTUACION!W10="","",TABLA_PUNTUACION!W10)</f>
        <v/>
      </c>
      <c r="H43" s="21" t="str">
        <f>IF(TABLA_PUNTUACION!Y10="","",TABLA_PUNTUACION!Y10)</f>
        <v/>
      </c>
      <c r="I43" s="22" t="str">
        <f>IF(TABLA_PUNTUACION!AA10="","",TABLA_PUNTUACION!AA10)</f>
        <v/>
      </c>
    </row>
    <row r="44" spans="2:9" ht="78.75" x14ac:dyDescent="0.25">
      <c r="B44" s="21" t="str">
        <f>IF(TABLA_PUNTUACION!A11="","",TABLA_PUNTUACION!A11)</f>
        <v/>
      </c>
      <c r="C44" s="21" t="str">
        <f>IF(TABLA_PUNTUACION!B11="","",TABLA_PUNTUACION!B11)</f>
        <v/>
      </c>
      <c r="D44" s="48" t="str">
        <f>IF(TABLA_PUNTUACION!C11="","",TABLA_PUNTUACION!C11)</f>
        <v/>
      </c>
      <c r="E44" s="48" t="str">
        <f>IF(TABLA_PUNTUACION!D11="","",TABLA_PUNTUACION!D11)</f>
        <v/>
      </c>
      <c r="F44" s="21" t="str">
        <f>IF(TABLA_PUNTUACION!U11="","",TABLA_PUNTUACION!U11)</f>
        <v/>
      </c>
      <c r="G44" s="22" t="str">
        <f>IF(TABLA_PUNTUACION!W11="","",TABLA_PUNTUACION!W11)</f>
        <v/>
      </c>
      <c r="H44" s="21" t="str">
        <f>IF(TABLA_PUNTUACION!Y11="","",TABLA_PUNTUACION!Y11)</f>
        <v/>
      </c>
      <c r="I44" s="22" t="str">
        <f>IF(TABLA_PUNTUACION!AA11="","",TABLA_PUNTUACION!AA11)</f>
        <v/>
      </c>
    </row>
    <row r="45" spans="2:9" ht="63" x14ac:dyDescent="0.25">
      <c r="B45" s="21" t="str">
        <f>IF(TABLA_PUNTUACION!A12="","",TABLA_PUNTUACION!A12)</f>
        <v/>
      </c>
      <c r="C45" s="21" t="str">
        <f>IF(TABLA_PUNTUACION!B12="","",TABLA_PUNTUACION!B12)</f>
        <v/>
      </c>
      <c r="D45" s="48" t="str">
        <f>IF(TABLA_PUNTUACION!C12="","",TABLA_PUNTUACION!C12)</f>
        <v/>
      </c>
      <c r="E45" s="48" t="str">
        <f>IF(TABLA_PUNTUACION!D12="","",TABLA_PUNTUACION!D12)</f>
        <v/>
      </c>
      <c r="F45" s="21" t="str">
        <f>IF(TABLA_PUNTUACION!U12="","",TABLA_PUNTUACION!U12)</f>
        <v/>
      </c>
      <c r="G45" s="22" t="str">
        <f>IF(TABLA_PUNTUACION!W12="","",TABLA_PUNTUACION!W12)</f>
        <v/>
      </c>
      <c r="H45" s="21" t="str">
        <f>IF(TABLA_PUNTUACION!Y12="","",TABLA_PUNTUACION!Y12)</f>
        <v/>
      </c>
      <c r="I45" s="22" t="str">
        <f>IF(TABLA_PUNTUACION!AA12="","",TABLA_PUNTUACION!AA12)</f>
        <v/>
      </c>
    </row>
    <row r="46" spans="2:9" ht="63" x14ac:dyDescent="0.25">
      <c r="B46" s="21" t="str">
        <f>IF(TABLA_PUNTUACION!A13="","",TABLA_PUNTUACION!A13)</f>
        <v/>
      </c>
      <c r="C46" s="21" t="str">
        <f>IF(TABLA_PUNTUACION!B13="","",TABLA_PUNTUACION!B13)</f>
        <v/>
      </c>
      <c r="D46" s="48" t="str">
        <f>IF(TABLA_PUNTUACION!C13="","",TABLA_PUNTUACION!C13)</f>
        <v/>
      </c>
      <c r="E46" s="48" t="str">
        <f>IF(TABLA_PUNTUACION!D13="","",TABLA_PUNTUACION!D13)</f>
        <v/>
      </c>
      <c r="F46" s="21" t="str">
        <f>IF(TABLA_PUNTUACION!U13="","",TABLA_PUNTUACION!U13)</f>
        <v/>
      </c>
      <c r="G46" s="22" t="str">
        <f>IF(TABLA_PUNTUACION!W13="","",TABLA_PUNTUACION!W13)</f>
        <v/>
      </c>
      <c r="H46" s="21" t="str">
        <f>IF(TABLA_PUNTUACION!Y13="","",TABLA_PUNTUACION!Y13)</f>
        <v/>
      </c>
      <c r="I46" s="22" t="str">
        <f>IF(TABLA_PUNTUACION!AA13="","",TABLA_PUNTUACION!AA13)</f>
        <v/>
      </c>
    </row>
    <row r="47" spans="2:9" ht="63" x14ac:dyDescent="0.25">
      <c r="B47" s="21" t="str">
        <f>IF(TABLA_PUNTUACION!A14="","",TABLA_PUNTUACION!A14)</f>
        <v/>
      </c>
      <c r="C47" s="21" t="str">
        <f>IF(TABLA_PUNTUACION!B14="","",TABLA_PUNTUACION!B14)</f>
        <v/>
      </c>
      <c r="D47" s="48" t="str">
        <f>IF(TABLA_PUNTUACION!C14="","",TABLA_PUNTUACION!C14)</f>
        <v/>
      </c>
      <c r="E47" s="48" t="str">
        <f>IF(TABLA_PUNTUACION!D14="","",TABLA_PUNTUACION!D14)</f>
        <v/>
      </c>
      <c r="F47" s="21" t="str">
        <f>IF(TABLA_PUNTUACION!U14="","",TABLA_PUNTUACION!U14)</f>
        <v/>
      </c>
      <c r="G47" s="22" t="str">
        <f>IF(TABLA_PUNTUACION!W14="","",TABLA_PUNTUACION!W14)</f>
        <v/>
      </c>
      <c r="H47" s="21" t="str">
        <f>IF(TABLA_PUNTUACION!Y14="","",TABLA_PUNTUACION!Y14)</f>
        <v/>
      </c>
      <c r="I47" s="22" t="str">
        <f>IF(TABLA_PUNTUACION!AA14="","",TABLA_PUNTUACION!AA14)</f>
        <v/>
      </c>
    </row>
    <row r="48" spans="2:9" ht="15.75" x14ac:dyDescent="0.25">
      <c r="B48" s="21" t="str">
        <f>IF(TABLA_PUNTUACION!A15="","",TABLA_PUNTUACION!A15)</f>
        <v/>
      </c>
      <c r="C48" s="21" t="str">
        <f>IF(TABLA_PUNTUACION!B15="","",TABLA_PUNTUACION!B15)</f>
        <v/>
      </c>
      <c r="D48" s="48" t="str">
        <f>IF(TABLA_PUNTUACION!C15="","",TABLA_PUNTUACION!C15)</f>
        <v/>
      </c>
      <c r="E48" s="48" t="str">
        <f>IF(TABLA_PUNTUACION!D15="","",TABLA_PUNTUACION!D15)</f>
        <v/>
      </c>
      <c r="F48" s="21" t="str">
        <f>IF(TABLA_PUNTUACION!U15="","",TABLA_PUNTUACION!U15)</f>
        <v/>
      </c>
      <c r="G48" s="22" t="str">
        <f>IF(TABLA_PUNTUACION!W15="","",TABLA_PUNTUACION!W15)</f>
        <v/>
      </c>
      <c r="H48" s="21" t="str">
        <f>IF(TABLA_PUNTUACION!Y15="","",TABLA_PUNTUACION!Y15)</f>
        <v/>
      </c>
      <c r="I48" s="22" t="str">
        <f>IF(TABLA_PUNTUACION!AA15="","",TABLA_PUNTUACION!AA15)</f>
        <v/>
      </c>
    </row>
    <row r="49" spans="2:9" ht="15.75" x14ac:dyDescent="0.25">
      <c r="B49" s="21" t="str">
        <f>IF(TABLA_PUNTUACION!A16="","",TABLA_PUNTUACION!A16)</f>
        <v/>
      </c>
      <c r="C49" s="21" t="str">
        <f>IF(TABLA_PUNTUACION!B16="","",TABLA_PUNTUACION!B16)</f>
        <v/>
      </c>
      <c r="D49" s="48" t="str">
        <f>IF(TABLA_PUNTUACION!C16="","",TABLA_PUNTUACION!C16)</f>
        <v/>
      </c>
      <c r="E49" s="48" t="str">
        <f>IF(TABLA_PUNTUACION!D16="","",TABLA_PUNTUACION!D16)</f>
        <v/>
      </c>
      <c r="F49" s="21" t="str">
        <f>IF(TABLA_PUNTUACION!U16="","",TABLA_PUNTUACION!U16)</f>
        <v/>
      </c>
      <c r="G49" s="22" t="str">
        <f>IF(TABLA_PUNTUACION!W16="","",TABLA_PUNTUACION!W16)</f>
        <v/>
      </c>
      <c r="H49" s="21" t="str">
        <f>IF(TABLA_PUNTUACION!Y16="","",TABLA_PUNTUACION!Y16)</f>
        <v/>
      </c>
      <c r="I49" s="22" t="str">
        <f>IF(TABLA_PUNTUACION!AA16="","",TABLA_PUNTUACION!AA16)</f>
        <v/>
      </c>
    </row>
    <row r="50" spans="2:9" ht="15.75" x14ac:dyDescent="0.25">
      <c r="B50" s="21" t="str">
        <f>IF(TABLA_PUNTUACION!A17="","",TABLA_PUNTUACION!A17)</f>
        <v/>
      </c>
      <c r="C50" s="21" t="str">
        <f>IF(TABLA_PUNTUACION!B17="","",TABLA_PUNTUACION!B17)</f>
        <v/>
      </c>
      <c r="D50" s="48" t="str">
        <f>IF(TABLA_PUNTUACION!C17="","",TABLA_PUNTUACION!C17)</f>
        <v/>
      </c>
      <c r="E50" s="48" t="str">
        <f>IF(TABLA_PUNTUACION!D17="","",TABLA_PUNTUACION!D17)</f>
        <v/>
      </c>
      <c r="F50" s="21" t="str">
        <f>IF(TABLA_PUNTUACION!U17="","",TABLA_PUNTUACION!U17)</f>
        <v/>
      </c>
      <c r="G50" s="22" t="str">
        <f>IF(TABLA_PUNTUACION!W17="","",TABLA_PUNTUACION!W17)</f>
        <v/>
      </c>
      <c r="H50" s="21" t="str">
        <f>IF(TABLA_PUNTUACION!Y17="","",TABLA_PUNTUACION!Y17)</f>
        <v/>
      </c>
      <c r="I50" s="22" t="str">
        <f>IF(TABLA_PUNTUACION!AA17="","",TABLA_PUNTUACION!AA17)</f>
        <v/>
      </c>
    </row>
    <row r="51" spans="2:9" ht="15.75" x14ac:dyDescent="0.25">
      <c r="B51" s="21" t="str">
        <f>IF(TABLA_PUNTUACION!A18="","",TABLA_PUNTUACION!A18)</f>
        <v/>
      </c>
      <c r="C51" s="21" t="str">
        <f>IF(TABLA_PUNTUACION!B18="","",TABLA_PUNTUACION!B18)</f>
        <v/>
      </c>
      <c r="D51" s="48" t="str">
        <f>IF(TABLA_PUNTUACION!C18="","",TABLA_PUNTUACION!C18)</f>
        <v/>
      </c>
      <c r="E51" s="48" t="str">
        <f>IF(TABLA_PUNTUACION!D18="","",TABLA_PUNTUACION!D18)</f>
        <v/>
      </c>
      <c r="F51" s="21" t="str">
        <f>IF(TABLA_PUNTUACION!U18="","",TABLA_PUNTUACION!U18)</f>
        <v/>
      </c>
      <c r="G51" s="22" t="str">
        <f>IF(TABLA_PUNTUACION!W18="","",TABLA_PUNTUACION!W18)</f>
        <v/>
      </c>
      <c r="H51" s="21" t="str">
        <f>IF(TABLA_PUNTUACION!Y18="","",TABLA_PUNTUACION!Y18)</f>
        <v/>
      </c>
      <c r="I51" s="22" t="str">
        <f>IF(TABLA_PUNTUACION!AA18="","",TABLA_PUNTUACION!AA18)</f>
        <v/>
      </c>
    </row>
    <row r="52" spans="2:9" ht="15.75" x14ac:dyDescent="0.25">
      <c r="B52" s="21" t="str">
        <f>IF(TABLA_PUNTUACION!A19="","",TABLA_PUNTUACION!A19)</f>
        <v/>
      </c>
      <c r="C52" s="21" t="str">
        <f>IF(TABLA_PUNTUACION!B19="","",TABLA_PUNTUACION!B19)</f>
        <v/>
      </c>
      <c r="D52" s="48" t="str">
        <f>IF(TABLA_PUNTUACION!C19="","",TABLA_PUNTUACION!C19)</f>
        <v/>
      </c>
      <c r="E52" s="48" t="str">
        <f>IF(TABLA_PUNTUACION!D19="","",TABLA_PUNTUACION!D19)</f>
        <v/>
      </c>
      <c r="F52" s="21" t="str">
        <f>IF(TABLA_PUNTUACION!U19="","",TABLA_PUNTUACION!U19)</f>
        <v/>
      </c>
      <c r="G52" s="22" t="str">
        <f>IF(TABLA_PUNTUACION!W19="","",TABLA_PUNTUACION!W19)</f>
        <v/>
      </c>
      <c r="H52" s="21" t="str">
        <f>IF(TABLA_PUNTUACION!Y19="","",TABLA_PUNTUACION!Y19)</f>
        <v/>
      </c>
      <c r="I52" s="22" t="str">
        <f>IF(TABLA_PUNTUACION!AA19="","",TABLA_PUNTUACION!AA19)</f>
        <v/>
      </c>
    </row>
    <row r="53" spans="2:9" ht="15.75" x14ac:dyDescent="0.25">
      <c r="B53" s="21" t="str">
        <f>IF(TABLA_PUNTUACION!A20="","",TABLA_PUNTUACION!A20)</f>
        <v/>
      </c>
      <c r="C53" s="21" t="str">
        <f>IF(TABLA_PUNTUACION!B20="","",TABLA_PUNTUACION!B20)</f>
        <v/>
      </c>
      <c r="D53" s="48" t="str">
        <f>IF(TABLA_PUNTUACION!C20="","",TABLA_PUNTUACION!C20)</f>
        <v/>
      </c>
      <c r="E53" s="48" t="str">
        <f>IF(TABLA_PUNTUACION!D20="","",TABLA_PUNTUACION!D20)</f>
        <v/>
      </c>
      <c r="F53" s="21" t="str">
        <f>IF(TABLA_PUNTUACION!U20="","",TABLA_PUNTUACION!U20)</f>
        <v/>
      </c>
      <c r="G53" s="22" t="str">
        <f>IF(TABLA_PUNTUACION!W20="","",TABLA_PUNTUACION!W20)</f>
        <v/>
      </c>
      <c r="H53" s="21" t="str">
        <f>IF(TABLA_PUNTUACION!Y20="","",TABLA_PUNTUACION!Y20)</f>
        <v/>
      </c>
      <c r="I53" s="22" t="str">
        <f>IF(TABLA_PUNTUACION!AA20="","",TABLA_PUNTUACION!AA20)</f>
        <v/>
      </c>
    </row>
    <row r="54" spans="2:9" ht="15.75" x14ac:dyDescent="0.25">
      <c r="B54" s="21" t="str">
        <f>IF(TABLA_PUNTUACION!A21="","",TABLA_PUNTUACION!A21)</f>
        <v/>
      </c>
      <c r="C54" s="21" t="str">
        <f>IF(TABLA_PUNTUACION!B21="","",TABLA_PUNTUACION!B21)</f>
        <v/>
      </c>
      <c r="D54" s="48" t="str">
        <f>IF(TABLA_PUNTUACION!C21="","",TABLA_PUNTUACION!C21)</f>
        <v/>
      </c>
      <c r="E54" s="48" t="str">
        <f>IF(TABLA_PUNTUACION!D21="","",TABLA_PUNTUACION!D21)</f>
        <v/>
      </c>
      <c r="F54" s="21" t="str">
        <f>IF(TABLA_PUNTUACION!U21="","",TABLA_PUNTUACION!U21)</f>
        <v/>
      </c>
      <c r="G54" s="22" t="str">
        <f>IF(TABLA_PUNTUACION!W21="","",TABLA_PUNTUACION!W21)</f>
        <v/>
      </c>
      <c r="H54" s="21" t="str">
        <f>IF(TABLA_PUNTUACION!Y21="","",TABLA_PUNTUACION!Y21)</f>
        <v/>
      </c>
      <c r="I54" s="22" t="str">
        <f>IF(TABLA_PUNTUACION!AA21="","",TABLA_PUNTUACION!AA21)</f>
        <v/>
      </c>
    </row>
    <row r="55" spans="2:9" ht="15.75" x14ac:dyDescent="0.25">
      <c r="B55" s="21" t="str">
        <f>IF(TABLA_PUNTUACION!A22="","",TABLA_PUNTUACION!A22)</f>
        <v/>
      </c>
      <c r="C55" s="21" t="str">
        <f>IF(TABLA_PUNTUACION!B22="","",TABLA_PUNTUACION!B22)</f>
        <v/>
      </c>
      <c r="D55" s="48" t="str">
        <f>IF(TABLA_PUNTUACION!C22="","",TABLA_PUNTUACION!C22)</f>
        <v/>
      </c>
      <c r="E55" s="48" t="str">
        <f>IF(TABLA_PUNTUACION!D22="","",TABLA_PUNTUACION!D22)</f>
        <v/>
      </c>
      <c r="F55" s="21" t="str">
        <f>IF(TABLA_PUNTUACION!U22="","",TABLA_PUNTUACION!U22)</f>
        <v/>
      </c>
      <c r="G55" s="22" t="str">
        <f>IF(TABLA_PUNTUACION!W22="","",TABLA_PUNTUACION!W22)</f>
        <v/>
      </c>
      <c r="H55" s="21" t="str">
        <f>IF(TABLA_PUNTUACION!Y22="","",TABLA_PUNTUACION!Y22)</f>
        <v/>
      </c>
      <c r="I55" s="22" t="str">
        <f>IF(TABLA_PUNTUACION!AA22="","",TABLA_PUNTUACION!AA22)</f>
        <v/>
      </c>
    </row>
    <row r="56" spans="2:9" ht="15.75" x14ac:dyDescent="0.25">
      <c r="B56" s="21" t="str">
        <f>IF(TABLA_PUNTUACION!A23="","",TABLA_PUNTUACION!A23)</f>
        <v/>
      </c>
      <c r="C56" s="21" t="str">
        <f>IF(TABLA_PUNTUACION!B23="","",TABLA_PUNTUACION!B23)</f>
        <v/>
      </c>
      <c r="D56" s="48" t="str">
        <f>IF(TABLA_PUNTUACION!C23="","",TABLA_PUNTUACION!C23)</f>
        <v/>
      </c>
      <c r="E56" s="48" t="str">
        <f>IF(TABLA_PUNTUACION!D23="","",TABLA_PUNTUACION!D23)</f>
        <v/>
      </c>
      <c r="F56" s="21" t="str">
        <f>IF(TABLA_PUNTUACION!U23="","",TABLA_PUNTUACION!U23)</f>
        <v/>
      </c>
      <c r="G56" s="22" t="str">
        <f>IF(TABLA_PUNTUACION!W23="","",TABLA_PUNTUACION!W23)</f>
        <v/>
      </c>
      <c r="H56" s="21" t="str">
        <f>IF(TABLA_PUNTUACION!Y23="","",TABLA_PUNTUACION!Y23)</f>
        <v/>
      </c>
      <c r="I56" s="22" t="str">
        <f>IF(TABLA_PUNTUACION!AA23="","",TABLA_PUNTUACION!AA23)</f>
        <v/>
      </c>
    </row>
    <row r="57" spans="2:9" ht="15.75" x14ac:dyDescent="0.25">
      <c r="B57" s="21" t="str">
        <f>IF(TABLA_PUNTUACION!A24="","",TABLA_PUNTUACION!A24)</f>
        <v/>
      </c>
      <c r="C57" s="21" t="str">
        <f>IF(TABLA_PUNTUACION!B24="","",TABLA_PUNTUACION!B24)</f>
        <v/>
      </c>
      <c r="D57" s="48" t="str">
        <f>IF(TABLA_PUNTUACION!C24="","",TABLA_PUNTUACION!C24)</f>
        <v/>
      </c>
      <c r="E57" s="48" t="str">
        <f>IF(TABLA_PUNTUACION!D24="","",TABLA_PUNTUACION!D24)</f>
        <v/>
      </c>
      <c r="F57" s="21" t="str">
        <f>IF(TABLA_PUNTUACION!U24="","",TABLA_PUNTUACION!U24)</f>
        <v/>
      </c>
      <c r="G57" s="22" t="str">
        <f>IF(TABLA_PUNTUACION!W24="","",TABLA_PUNTUACION!W24)</f>
        <v/>
      </c>
      <c r="H57" s="21" t="str">
        <f>IF(TABLA_PUNTUACION!Y24="","",TABLA_PUNTUACION!Y24)</f>
        <v/>
      </c>
      <c r="I57" s="22" t="str">
        <f>IF(TABLA_PUNTUACION!AA24="","",TABLA_PUNTUACION!AA24)</f>
        <v/>
      </c>
    </row>
    <row r="58" spans="2:9" ht="15.75" x14ac:dyDescent="0.25">
      <c r="B58" s="21" t="str">
        <f>IF(TABLA_PUNTUACION!A25="","",TABLA_PUNTUACION!A25)</f>
        <v/>
      </c>
      <c r="C58" s="21" t="str">
        <f>IF(TABLA_PUNTUACION!B25="","",TABLA_PUNTUACION!B25)</f>
        <v/>
      </c>
      <c r="D58" s="48" t="str">
        <f>IF(TABLA_PUNTUACION!C25="","",TABLA_PUNTUACION!C25)</f>
        <v/>
      </c>
      <c r="E58" s="48" t="str">
        <f>IF(TABLA_PUNTUACION!D25="","",TABLA_PUNTUACION!D25)</f>
        <v/>
      </c>
      <c r="F58" s="21" t="str">
        <f>IF(TABLA_PUNTUACION!U25="","",TABLA_PUNTUACION!U25)</f>
        <v/>
      </c>
      <c r="G58" s="22" t="str">
        <f>IF(TABLA_PUNTUACION!W25="","",TABLA_PUNTUACION!W25)</f>
        <v/>
      </c>
      <c r="H58" s="21" t="str">
        <f>IF(TABLA_PUNTUACION!Y25="","",TABLA_PUNTUACION!Y25)</f>
        <v/>
      </c>
      <c r="I58" s="22" t="str">
        <f>IF(TABLA_PUNTUACION!AA25="","",TABLA_PUNTUACION!AA25)</f>
        <v/>
      </c>
    </row>
    <row r="59" spans="2:9" ht="15.75" x14ac:dyDescent="0.25">
      <c r="B59" s="21" t="str">
        <f>IF(TABLA_PUNTUACION!A26="","",TABLA_PUNTUACION!A26)</f>
        <v/>
      </c>
      <c r="C59" s="21" t="str">
        <f>IF(TABLA_PUNTUACION!B26="","",TABLA_PUNTUACION!B26)</f>
        <v/>
      </c>
      <c r="D59" s="48" t="str">
        <f>IF(TABLA_PUNTUACION!C26="","",TABLA_PUNTUACION!C26)</f>
        <v/>
      </c>
      <c r="E59" s="48" t="str">
        <f>IF(TABLA_PUNTUACION!D26="","",TABLA_PUNTUACION!D26)</f>
        <v/>
      </c>
      <c r="F59" s="21" t="str">
        <f>IF(TABLA_PUNTUACION!U26="","",TABLA_PUNTUACION!U26)</f>
        <v/>
      </c>
      <c r="G59" s="22" t="str">
        <f>IF(TABLA_PUNTUACION!W26="","",TABLA_PUNTUACION!W26)</f>
        <v/>
      </c>
      <c r="H59" s="21" t="str">
        <f>IF(TABLA_PUNTUACION!Y26="","",TABLA_PUNTUACION!Y26)</f>
        <v/>
      </c>
      <c r="I59" s="22" t="str">
        <f>IF(TABLA_PUNTUACION!AA26="","",TABLA_PUNTUACION!AA26)</f>
        <v/>
      </c>
    </row>
    <row r="60" spans="2:9" ht="15.75" x14ac:dyDescent="0.25">
      <c r="B60" s="21" t="str">
        <f>IF(TABLA_PUNTUACION!A27="","",TABLA_PUNTUACION!A27)</f>
        <v/>
      </c>
      <c r="C60" s="21" t="str">
        <f>IF(TABLA_PUNTUACION!B27="","",TABLA_PUNTUACION!B27)</f>
        <v/>
      </c>
      <c r="D60" s="48" t="str">
        <f>IF(TABLA_PUNTUACION!C27="","",TABLA_PUNTUACION!C27)</f>
        <v/>
      </c>
      <c r="E60" s="48" t="str">
        <f>IF(TABLA_PUNTUACION!D27="","",TABLA_PUNTUACION!D27)</f>
        <v/>
      </c>
      <c r="F60" s="21" t="str">
        <f>IF(TABLA_PUNTUACION!U27="","",TABLA_PUNTUACION!U27)</f>
        <v/>
      </c>
      <c r="G60" s="22" t="str">
        <f>IF(TABLA_PUNTUACION!W27="","",TABLA_PUNTUACION!W27)</f>
        <v/>
      </c>
      <c r="H60" s="21" t="str">
        <f>IF(TABLA_PUNTUACION!Y27="","",TABLA_PUNTUACION!Y27)</f>
        <v/>
      </c>
      <c r="I60" s="22" t="str">
        <f>IF(TABLA_PUNTUACION!AA27="","",TABLA_PUNTUACION!AA27)</f>
        <v/>
      </c>
    </row>
    <row r="61" spans="2:9" ht="15.75" x14ac:dyDescent="0.25">
      <c r="B61" s="21" t="str">
        <f>IF(TABLA_PUNTUACION!A28="","",TABLA_PUNTUACION!A28)</f>
        <v/>
      </c>
      <c r="C61" s="21" t="str">
        <f>IF(TABLA_PUNTUACION!B28="","",TABLA_PUNTUACION!B28)</f>
        <v/>
      </c>
      <c r="D61" s="48" t="str">
        <f>IF(TABLA_PUNTUACION!C28="","",TABLA_PUNTUACION!C28)</f>
        <v/>
      </c>
      <c r="E61" s="48" t="str">
        <f>IF(TABLA_PUNTUACION!D28="","",TABLA_PUNTUACION!D28)</f>
        <v/>
      </c>
      <c r="F61" s="21" t="str">
        <f>IF(TABLA_PUNTUACION!U28="","",TABLA_PUNTUACION!U28)</f>
        <v/>
      </c>
      <c r="G61" s="22" t="str">
        <f>IF(TABLA_PUNTUACION!W28="","",TABLA_PUNTUACION!W28)</f>
        <v/>
      </c>
      <c r="H61" s="21" t="str">
        <f>IF(TABLA_PUNTUACION!Y28="","",TABLA_PUNTUACION!Y28)</f>
        <v/>
      </c>
      <c r="I61" s="22" t="str">
        <f>IF(TABLA_PUNTUACION!AA28="","",TABLA_PUNTUACION!AA28)</f>
        <v/>
      </c>
    </row>
    <row r="62" spans="2:9" ht="15.75" x14ac:dyDescent="0.25">
      <c r="B62" s="21" t="str">
        <f>IF(TABLA_PUNTUACION!A29="","",TABLA_PUNTUACION!A29)</f>
        <v/>
      </c>
      <c r="C62" s="21" t="str">
        <f>IF(TABLA_PUNTUACION!B29="","",TABLA_PUNTUACION!B29)</f>
        <v/>
      </c>
      <c r="D62" s="48" t="str">
        <f>IF(TABLA_PUNTUACION!C29="","",TABLA_PUNTUACION!C29)</f>
        <v/>
      </c>
      <c r="E62" s="48" t="str">
        <f>IF(TABLA_PUNTUACION!D29="","",TABLA_PUNTUACION!D29)</f>
        <v/>
      </c>
      <c r="F62" s="21" t="str">
        <f>IF(TABLA_PUNTUACION!U29="","",TABLA_PUNTUACION!U29)</f>
        <v/>
      </c>
      <c r="G62" s="22" t="str">
        <f>IF(TABLA_PUNTUACION!W29="","",TABLA_PUNTUACION!W29)</f>
        <v/>
      </c>
      <c r="H62" s="21" t="str">
        <f>IF(TABLA_PUNTUACION!Y29="","",TABLA_PUNTUACION!Y29)</f>
        <v/>
      </c>
      <c r="I62" s="22" t="str">
        <f>IF(TABLA_PUNTUACION!AA29="","",TABLA_PUNTUACION!AA29)</f>
        <v/>
      </c>
    </row>
    <row r="63" spans="2:9" ht="15.75" x14ac:dyDescent="0.25">
      <c r="B63" s="21" t="str">
        <f>IF(TABLA_PUNTUACION!A30="","",TABLA_PUNTUACION!A30)</f>
        <v/>
      </c>
      <c r="C63" s="21" t="str">
        <f>IF(TABLA_PUNTUACION!B30="","",TABLA_PUNTUACION!B30)</f>
        <v/>
      </c>
      <c r="D63" s="48" t="str">
        <f>IF(TABLA_PUNTUACION!C30="","",TABLA_PUNTUACION!C30)</f>
        <v/>
      </c>
      <c r="E63" s="48" t="str">
        <f>IF(TABLA_PUNTUACION!D30="","",TABLA_PUNTUACION!D30)</f>
        <v/>
      </c>
      <c r="F63" s="21" t="str">
        <f>IF(TABLA_PUNTUACION!U30="","",TABLA_PUNTUACION!U30)</f>
        <v/>
      </c>
      <c r="G63" s="22" t="str">
        <f>IF(TABLA_PUNTUACION!W30="","",TABLA_PUNTUACION!W30)</f>
        <v/>
      </c>
      <c r="H63" s="21" t="str">
        <f>IF(TABLA_PUNTUACION!Y30="","",TABLA_PUNTUACION!Y30)</f>
        <v/>
      </c>
      <c r="I63" s="22" t="str">
        <f>IF(TABLA_PUNTUACION!AA30="","",TABLA_PUNTUACION!AA30)</f>
        <v/>
      </c>
    </row>
    <row r="64" spans="2:9" ht="15.75" x14ac:dyDescent="0.25">
      <c r="B64" s="21" t="str">
        <f>IF(TABLA_PUNTUACION!A31="","",TABLA_PUNTUACION!A31)</f>
        <v/>
      </c>
      <c r="C64" s="21" t="str">
        <f>IF(TABLA_PUNTUACION!B31="","",TABLA_PUNTUACION!B31)</f>
        <v/>
      </c>
      <c r="D64" s="48" t="str">
        <f>IF(TABLA_PUNTUACION!C31="","",TABLA_PUNTUACION!C31)</f>
        <v/>
      </c>
      <c r="E64" s="48" t="str">
        <f>IF(TABLA_PUNTUACION!D31="","",TABLA_PUNTUACION!D31)</f>
        <v/>
      </c>
      <c r="F64" s="21" t="str">
        <f>IF(TABLA_PUNTUACION!U31="","",TABLA_PUNTUACION!U31)</f>
        <v/>
      </c>
      <c r="G64" s="22" t="str">
        <f>IF(TABLA_PUNTUACION!W31="","",TABLA_PUNTUACION!W31)</f>
        <v/>
      </c>
      <c r="H64" s="21" t="str">
        <f>IF(TABLA_PUNTUACION!Y31="","",TABLA_PUNTUACION!Y31)</f>
        <v/>
      </c>
      <c r="I64" s="22" t="str">
        <f>IF(TABLA_PUNTUACION!AA31="","",TABLA_PUNTUACION!AA31)</f>
        <v/>
      </c>
    </row>
    <row r="65" spans="2:9" ht="15.75" x14ac:dyDescent="0.25">
      <c r="B65" s="21" t="str">
        <f>IF(TABLA_PUNTUACION!A32="","",TABLA_PUNTUACION!A32)</f>
        <v/>
      </c>
      <c r="C65" s="21" t="str">
        <f>IF(TABLA_PUNTUACION!B32="","",TABLA_PUNTUACION!B32)</f>
        <v/>
      </c>
      <c r="D65" s="48" t="str">
        <f>IF(TABLA_PUNTUACION!C32="","",TABLA_PUNTUACION!C32)</f>
        <v/>
      </c>
      <c r="E65" s="48" t="str">
        <f>IF(TABLA_PUNTUACION!D32="","",TABLA_PUNTUACION!D32)</f>
        <v/>
      </c>
      <c r="F65" s="21" t="str">
        <f>IF(TABLA_PUNTUACION!U32="","",TABLA_PUNTUACION!U32)</f>
        <v/>
      </c>
      <c r="G65" s="22" t="str">
        <f>IF(TABLA_PUNTUACION!W32="","",TABLA_PUNTUACION!W32)</f>
        <v/>
      </c>
      <c r="H65" s="21" t="str">
        <f>IF(TABLA_PUNTUACION!Y32="","",TABLA_PUNTUACION!Y32)</f>
        <v/>
      </c>
      <c r="I65" s="22" t="str">
        <f>IF(TABLA_PUNTUACION!AA32="","",TABLA_PUNTUACION!AA32)</f>
        <v/>
      </c>
    </row>
    <row r="66" spans="2:9" ht="15.75" x14ac:dyDescent="0.25">
      <c r="B66" s="21" t="str">
        <f>IF(TABLA_PUNTUACION!A33="","",TABLA_PUNTUACION!A33)</f>
        <v/>
      </c>
      <c r="C66" s="21" t="str">
        <f>IF(TABLA_PUNTUACION!B33="","",TABLA_PUNTUACION!B33)</f>
        <v/>
      </c>
      <c r="D66" s="48" t="str">
        <f>IF(TABLA_PUNTUACION!C33="","",TABLA_PUNTUACION!C33)</f>
        <v/>
      </c>
      <c r="E66" s="48" t="str">
        <f>IF(TABLA_PUNTUACION!D33="","",TABLA_PUNTUACION!D33)</f>
        <v/>
      </c>
      <c r="F66" s="21" t="str">
        <f>IF(TABLA_PUNTUACION!U33="","",TABLA_PUNTUACION!U33)</f>
        <v/>
      </c>
      <c r="G66" s="22" t="str">
        <f>IF(TABLA_PUNTUACION!W33="","",TABLA_PUNTUACION!W33)</f>
        <v/>
      </c>
      <c r="H66" s="21" t="str">
        <f>IF(TABLA_PUNTUACION!Y33="","",TABLA_PUNTUACION!Y33)</f>
        <v/>
      </c>
      <c r="I66" s="22" t="str">
        <f>IF(TABLA_PUNTUACION!AA33="","",TABLA_PUNTUACION!AA33)</f>
        <v/>
      </c>
    </row>
    <row r="67" spans="2:9" ht="15.75" x14ac:dyDescent="0.25">
      <c r="B67" s="21" t="str">
        <f>IF(TABLA_PUNTUACION!A34="","",TABLA_PUNTUACION!A34)</f>
        <v/>
      </c>
      <c r="C67" s="21" t="str">
        <f>IF(TABLA_PUNTUACION!B34="","",TABLA_PUNTUACION!B34)</f>
        <v/>
      </c>
      <c r="D67" s="48" t="str">
        <f>IF(TABLA_PUNTUACION!C34="","",TABLA_PUNTUACION!C34)</f>
        <v/>
      </c>
      <c r="E67" s="48" t="str">
        <f>IF(TABLA_PUNTUACION!D34="","",TABLA_PUNTUACION!D34)</f>
        <v/>
      </c>
      <c r="F67" s="21" t="str">
        <f>IF(TABLA_PUNTUACION!U34="","",TABLA_PUNTUACION!U34)</f>
        <v/>
      </c>
      <c r="G67" s="22" t="str">
        <f>IF(TABLA_PUNTUACION!W34="","",TABLA_PUNTUACION!W34)</f>
        <v/>
      </c>
      <c r="H67" s="21" t="str">
        <f>IF(TABLA_PUNTUACION!Y34="","",TABLA_PUNTUACION!Y34)</f>
        <v/>
      </c>
      <c r="I67" s="22" t="str">
        <f>IF(TABLA_PUNTUACION!AA34="","",TABLA_PUNTUACION!AA34)</f>
        <v/>
      </c>
    </row>
    <row r="68" spans="2:9" ht="15.75" x14ac:dyDescent="0.25">
      <c r="B68" s="21" t="str">
        <f>IF(TABLA_PUNTUACION!A35="","",TABLA_PUNTUACION!A35)</f>
        <v/>
      </c>
      <c r="C68" s="21" t="str">
        <f>IF(TABLA_PUNTUACION!B35="","",TABLA_PUNTUACION!B35)</f>
        <v/>
      </c>
      <c r="D68" s="48" t="str">
        <f>IF(TABLA_PUNTUACION!C35="","",TABLA_PUNTUACION!C35)</f>
        <v/>
      </c>
      <c r="E68" s="48" t="str">
        <f>IF(TABLA_PUNTUACION!D35="","",TABLA_PUNTUACION!D35)</f>
        <v/>
      </c>
      <c r="F68" s="21" t="str">
        <f>IF(TABLA_PUNTUACION!U35="","",TABLA_PUNTUACION!U35)</f>
        <v/>
      </c>
      <c r="G68" s="22" t="str">
        <f>IF(TABLA_PUNTUACION!W35="","",TABLA_PUNTUACION!W35)</f>
        <v/>
      </c>
      <c r="H68" s="21" t="str">
        <f>IF(TABLA_PUNTUACION!Y35="","",TABLA_PUNTUACION!Y35)</f>
        <v/>
      </c>
      <c r="I68" s="22" t="str">
        <f>IF(TABLA_PUNTUACION!AA35="","",TABLA_PUNTUACION!AA35)</f>
        <v/>
      </c>
    </row>
    <row r="69" spans="2:9" ht="15.75" x14ac:dyDescent="0.25">
      <c r="B69" s="21" t="str">
        <f>IF(TABLA_PUNTUACION!A36="","",TABLA_PUNTUACION!A36)</f>
        <v/>
      </c>
      <c r="C69" s="21" t="str">
        <f>IF(TABLA_PUNTUACION!B36="","",TABLA_PUNTUACION!B36)</f>
        <v/>
      </c>
      <c r="D69" s="48" t="str">
        <f>IF(TABLA_PUNTUACION!C36="","",TABLA_PUNTUACION!C36)</f>
        <v/>
      </c>
      <c r="E69" s="48" t="str">
        <f>IF(TABLA_PUNTUACION!D36="","",TABLA_PUNTUACION!D36)</f>
        <v/>
      </c>
      <c r="F69" s="21" t="str">
        <f>IF(TABLA_PUNTUACION!U36="","",TABLA_PUNTUACION!U36)</f>
        <v/>
      </c>
      <c r="G69" s="22" t="str">
        <f>IF(TABLA_PUNTUACION!W36="","",TABLA_PUNTUACION!W36)</f>
        <v/>
      </c>
      <c r="H69" s="21" t="str">
        <f>IF(TABLA_PUNTUACION!Y36="","",TABLA_PUNTUACION!Y36)</f>
        <v/>
      </c>
      <c r="I69" s="22" t="str">
        <f>IF(TABLA_PUNTUACION!AA36="","",TABLA_PUNTUACION!AA36)</f>
        <v/>
      </c>
    </row>
    <row r="70" spans="2:9" ht="15.75" x14ac:dyDescent="0.25">
      <c r="B70" s="21" t="str">
        <f>IF(TABLA_PUNTUACION!A37="","",TABLA_PUNTUACION!A37)</f>
        <v/>
      </c>
      <c r="C70" s="21" t="str">
        <f>IF(TABLA_PUNTUACION!B37="","",TABLA_PUNTUACION!B37)</f>
        <v/>
      </c>
      <c r="D70" s="48" t="str">
        <f>IF(TABLA_PUNTUACION!C37="","",TABLA_PUNTUACION!C37)</f>
        <v/>
      </c>
      <c r="E70" s="48" t="str">
        <f>IF(TABLA_PUNTUACION!D37="","",TABLA_PUNTUACION!D37)</f>
        <v/>
      </c>
      <c r="F70" s="21" t="str">
        <f>IF(TABLA_PUNTUACION!U37="","",TABLA_PUNTUACION!U37)</f>
        <v/>
      </c>
      <c r="G70" s="22" t="str">
        <f>IF(TABLA_PUNTUACION!W37="","",TABLA_PUNTUACION!W37)</f>
        <v/>
      </c>
      <c r="H70" s="21" t="str">
        <f>IF(TABLA_PUNTUACION!Y37="","",TABLA_PUNTUACION!Y37)</f>
        <v/>
      </c>
      <c r="I70" s="22" t="str">
        <f>IF(TABLA_PUNTUACION!AA37="","",TABLA_PUNTUACION!AA37)</f>
        <v/>
      </c>
    </row>
    <row r="71" spans="2:9" ht="15.75" x14ac:dyDescent="0.25">
      <c r="B71" s="21" t="str">
        <f>IF(TABLA_PUNTUACION!A38="","",TABLA_PUNTUACION!A38)</f>
        <v/>
      </c>
      <c r="C71" s="21" t="str">
        <f>IF(TABLA_PUNTUACION!B38="","",TABLA_PUNTUACION!B38)</f>
        <v/>
      </c>
      <c r="D71" s="48" t="str">
        <f>IF(TABLA_PUNTUACION!C38="","",TABLA_PUNTUACION!C38)</f>
        <v/>
      </c>
      <c r="E71" s="48" t="str">
        <f>IF(TABLA_PUNTUACION!D38="","",TABLA_PUNTUACION!D38)</f>
        <v/>
      </c>
      <c r="F71" s="21" t="str">
        <f>IF(TABLA_PUNTUACION!U38="","",TABLA_PUNTUACION!U38)</f>
        <v/>
      </c>
      <c r="G71" s="22" t="str">
        <f>IF(TABLA_PUNTUACION!W38="","",TABLA_PUNTUACION!W38)</f>
        <v/>
      </c>
      <c r="H71" s="21" t="str">
        <f>IF(TABLA_PUNTUACION!Y38="","",TABLA_PUNTUACION!Y38)</f>
        <v/>
      </c>
      <c r="I71" s="22" t="str">
        <f>IF(TABLA_PUNTUACION!AA38="","",TABLA_PUNTUACION!AA38)</f>
        <v/>
      </c>
    </row>
    <row r="72" spans="2:9" ht="15.75" x14ac:dyDescent="0.25">
      <c r="B72" s="21" t="str">
        <f>IF(TABLA_PUNTUACION!A39="","",TABLA_PUNTUACION!A39)</f>
        <v/>
      </c>
      <c r="C72" s="21" t="str">
        <f>IF(TABLA_PUNTUACION!B39="","",TABLA_PUNTUACION!B39)</f>
        <v/>
      </c>
      <c r="D72" s="48" t="str">
        <f>IF(TABLA_PUNTUACION!C39="","",TABLA_PUNTUACION!C39)</f>
        <v/>
      </c>
      <c r="E72" s="48" t="str">
        <f>IF(TABLA_PUNTUACION!D39="","",TABLA_PUNTUACION!D39)</f>
        <v/>
      </c>
      <c r="F72" s="21" t="str">
        <f>IF(TABLA_PUNTUACION!U39="","",TABLA_PUNTUACION!U39)</f>
        <v/>
      </c>
      <c r="G72" s="22" t="str">
        <f>IF(TABLA_PUNTUACION!W39="","",TABLA_PUNTUACION!W39)</f>
        <v/>
      </c>
      <c r="H72" s="21" t="str">
        <f>IF(TABLA_PUNTUACION!Y39="","",TABLA_PUNTUACION!Y39)</f>
        <v/>
      </c>
      <c r="I72" s="22" t="str">
        <f>IF(TABLA_PUNTUACION!AA39="","",TABLA_PUNTUACION!AA39)</f>
        <v/>
      </c>
    </row>
    <row r="73" spans="2:9" ht="15.75" x14ac:dyDescent="0.25">
      <c r="B73" s="21" t="str">
        <f>IF(TABLA_PUNTUACION!A40="","",TABLA_PUNTUACION!A40)</f>
        <v/>
      </c>
      <c r="C73" s="21" t="str">
        <f>IF(TABLA_PUNTUACION!B40="","",TABLA_PUNTUACION!B40)</f>
        <v/>
      </c>
      <c r="D73" s="48" t="str">
        <f>IF(TABLA_PUNTUACION!C40="","",TABLA_PUNTUACION!C40)</f>
        <v/>
      </c>
      <c r="E73" s="48" t="str">
        <f>IF(TABLA_PUNTUACION!D40="","",TABLA_PUNTUACION!D40)</f>
        <v/>
      </c>
      <c r="F73" s="21" t="str">
        <f>IF(TABLA_PUNTUACION!U40="","",TABLA_PUNTUACION!U40)</f>
        <v/>
      </c>
      <c r="G73" s="22" t="str">
        <f>IF(TABLA_PUNTUACION!W40="","",TABLA_PUNTUACION!W40)</f>
        <v/>
      </c>
      <c r="H73" s="21" t="str">
        <f>IF(TABLA_PUNTUACION!Y40="","",TABLA_PUNTUACION!Y40)</f>
        <v/>
      </c>
      <c r="I73" s="22" t="str">
        <f>IF(TABLA_PUNTUACION!AA40="","",TABLA_PUNTUACION!AA40)</f>
        <v/>
      </c>
    </row>
    <row r="74" spans="2:9" ht="15.75" x14ac:dyDescent="0.25">
      <c r="B74" s="21" t="str">
        <f>IF(TABLA_PUNTUACION!A41="","",TABLA_PUNTUACION!A41)</f>
        <v/>
      </c>
      <c r="C74" s="21" t="str">
        <f>IF(TABLA_PUNTUACION!B41="","",TABLA_PUNTUACION!B41)</f>
        <v/>
      </c>
      <c r="D74" s="48" t="str">
        <f>IF(TABLA_PUNTUACION!C41="","",TABLA_PUNTUACION!C41)</f>
        <v/>
      </c>
      <c r="E74" s="48" t="str">
        <f>IF(TABLA_PUNTUACION!D41="","",TABLA_PUNTUACION!D41)</f>
        <v/>
      </c>
      <c r="F74" s="21" t="str">
        <f>IF(TABLA_PUNTUACION!U41="","",TABLA_PUNTUACION!U41)</f>
        <v/>
      </c>
      <c r="G74" s="22" t="str">
        <f>IF(TABLA_PUNTUACION!W41="","",TABLA_PUNTUACION!W41)</f>
        <v/>
      </c>
      <c r="H74" s="21" t="str">
        <f>IF(TABLA_PUNTUACION!Y41="","",TABLA_PUNTUACION!Y41)</f>
        <v/>
      </c>
      <c r="I74" s="22" t="str">
        <f>IF(TABLA_PUNTUACION!AA41="","",TABLA_PUNTUACION!AA41)</f>
        <v/>
      </c>
    </row>
    <row r="75" spans="2:9" ht="15.75" x14ac:dyDescent="0.25">
      <c r="B75" s="21" t="str">
        <f>IF(TABLA_PUNTUACION!A42="","",TABLA_PUNTUACION!A42)</f>
        <v/>
      </c>
      <c r="C75" s="21" t="str">
        <f>IF(TABLA_PUNTUACION!B42="","",TABLA_PUNTUACION!B42)</f>
        <v/>
      </c>
      <c r="D75" s="48" t="str">
        <f>IF(TABLA_PUNTUACION!C42="","",TABLA_PUNTUACION!C42)</f>
        <v/>
      </c>
      <c r="E75" s="48" t="str">
        <f>IF(TABLA_PUNTUACION!D42="","",TABLA_PUNTUACION!D42)</f>
        <v/>
      </c>
      <c r="F75" s="21" t="str">
        <f>IF(TABLA_PUNTUACION!U42="","",TABLA_PUNTUACION!U42)</f>
        <v/>
      </c>
      <c r="G75" s="22" t="str">
        <f>IF(TABLA_PUNTUACION!W42="","",TABLA_PUNTUACION!W42)</f>
        <v/>
      </c>
      <c r="H75" s="21" t="str">
        <f>IF(TABLA_PUNTUACION!Y42="","",TABLA_PUNTUACION!Y42)</f>
        <v/>
      </c>
      <c r="I75" s="22" t="str">
        <f>IF(TABLA_PUNTUACION!AA42="","",TABLA_PUNTUACION!AA42)</f>
        <v/>
      </c>
    </row>
    <row r="76" spans="2:9" ht="15.75" x14ac:dyDescent="0.25">
      <c r="B76" s="21" t="str">
        <f>IF(TABLA_PUNTUACION!A43="","",TABLA_PUNTUACION!A43)</f>
        <v/>
      </c>
      <c r="C76" s="21" t="str">
        <f>IF(TABLA_PUNTUACION!B43="","",TABLA_PUNTUACION!B43)</f>
        <v/>
      </c>
      <c r="D76" s="48" t="str">
        <f>IF(TABLA_PUNTUACION!C43="","",TABLA_PUNTUACION!C43)</f>
        <v/>
      </c>
      <c r="E76" s="48" t="str">
        <f>IF(TABLA_PUNTUACION!D43="","",TABLA_PUNTUACION!D43)</f>
        <v/>
      </c>
      <c r="F76" s="21" t="str">
        <f>IF(TABLA_PUNTUACION!U43="","",TABLA_PUNTUACION!U43)</f>
        <v/>
      </c>
      <c r="G76" s="22" t="str">
        <f>IF(TABLA_PUNTUACION!W43="","",TABLA_PUNTUACION!W43)</f>
        <v/>
      </c>
      <c r="H76" s="21" t="str">
        <f>IF(TABLA_PUNTUACION!Y43="","",TABLA_PUNTUACION!Y43)</f>
        <v/>
      </c>
      <c r="I76" s="22" t="str">
        <f>IF(TABLA_PUNTUACION!AA43="","",TABLA_PUNTUACION!AA43)</f>
        <v/>
      </c>
    </row>
    <row r="77" spans="2:9" ht="15.75" x14ac:dyDescent="0.25">
      <c r="B77" s="21" t="str">
        <f>IF(TABLA_PUNTUACION!A44="","",TABLA_PUNTUACION!A44)</f>
        <v/>
      </c>
      <c r="C77" s="21" t="str">
        <f>IF(TABLA_PUNTUACION!B44="","",TABLA_PUNTUACION!B44)</f>
        <v/>
      </c>
      <c r="D77" s="48" t="str">
        <f>IF(TABLA_PUNTUACION!C44="","",TABLA_PUNTUACION!C44)</f>
        <v/>
      </c>
      <c r="E77" s="48" t="str">
        <f>IF(TABLA_PUNTUACION!D44="","",TABLA_PUNTUACION!D44)</f>
        <v/>
      </c>
      <c r="F77" s="21" t="str">
        <f>IF(TABLA_PUNTUACION!U44="","",TABLA_PUNTUACION!U44)</f>
        <v/>
      </c>
      <c r="G77" s="22" t="str">
        <f>IF(TABLA_PUNTUACION!W44="","",TABLA_PUNTUACION!W44)</f>
        <v/>
      </c>
      <c r="H77" s="21" t="str">
        <f>IF(TABLA_PUNTUACION!Y44="","",TABLA_PUNTUACION!Y44)</f>
        <v/>
      </c>
      <c r="I77" s="22" t="str">
        <f>IF(TABLA_PUNTUACION!AA44="","",TABLA_PUNTUACION!AA44)</f>
        <v/>
      </c>
    </row>
    <row r="78" spans="2:9" ht="15.75" x14ac:dyDescent="0.25">
      <c r="B78" s="21" t="str">
        <f>IF(TABLA_PUNTUACION!A45="","",TABLA_PUNTUACION!A45)</f>
        <v/>
      </c>
      <c r="C78" s="21" t="str">
        <f>IF(TABLA_PUNTUACION!B45="","",TABLA_PUNTUACION!B45)</f>
        <v/>
      </c>
      <c r="D78" s="48" t="str">
        <f>IF(TABLA_PUNTUACION!C45="","",TABLA_PUNTUACION!C45)</f>
        <v/>
      </c>
      <c r="E78" s="48" t="str">
        <f>IF(TABLA_PUNTUACION!D45="","",TABLA_PUNTUACION!D45)</f>
        <v/>
      </c>
      <c r="F78" s="21" t="str">
        <f>IF(TABLA_PUNTUACION!U45="","",TABLA_PUNTUACION!U45)</f>
        <v/>
      </c>
      <c r="G78" s="22" t="str">
        <f>IF(TABLA_PUNTUACION!W45="","",TABLA_PUNTUACION!W45)</f>
        <v/>
      </c>
      <c r="H78" s="21" t="str">
        <f>IF(TABLA_PUNTUACION!Y45="","",TABLA_PUNTUACION!Y45)</f>
        <v/>
      </c>
      <c r="I78" s="22" t="str">
        <f>IF(TABLA_PUNTUACION!AA45="","",TABLA_PUNTUACION!AA45)</f>
        <v/>
      </c>
    </row>
    <row r="79" spans="2:9" ht="15.75" x14ac:dyDescent="0.25">
      <c r="B79" s="21" t="str">
        <f>IF(TABLA_PUNTUACION!A46="","",TABLA_PUNTUACION!A46)</f>
        <v/>
      </c>
      <c r="C79" s="21" t="str">
        <f>IF(TABLA_PUNTUACION!B46="","",TABLA_PUNTUACION!B46)</f>
        <v/>
      </c>
      <c r="D79" s="48" t="str">
        <f>IF(TABLA_PUNTUACION!C46="","",TABLA_PUNTUACION!C46)</f>
        <v/>
      </c>
      <c r="E79" s="48" t="str">
        <f>IF(TABLA_PUNTUACION!D46="","",TABLA_PUNTUACION!D46)</f>
        <v/>
      </c>
      <c r="F79" s="21" t="str">
        <f>IF(TABLA_PUNTUACION!U46="","",TABLA_PUNTUACION!U46)</f>
        <v/>
      </c>
      <c r="G79" s="22" t="str">
        <f>IF(TABLA_PUNTUACION!W46="","",TABLA_PUNTUACION!W46)</f>
        <v/>
      </c>
      <c r="H79" s="21" t="str">
        <f>IF(TABLA_PUNTUACION!Y46="","",TABLA_PUNTUACION!Y46)</f>
        <v/>
      </c>
      <c r="I79" s="22" t="str">
        <f>IF(TABLA_PUNTUACION!AA46="","",TABLA_PUNTUACION!AA46)</f>
        <v/>
      </c>
    </row>
    <row r="80" spans="2:9" ht="15.75" x14ac:dyDescent="0.25">
      <c r="B80" s="21" t="str">
        <f>IF(TABLA_PUNTUACION!A47="","",TABLA_PUNTUACION!A47)</f>
        <v/>
      </c>
      <c r="C80" s="21" t="str">
        <f>IF(TABLA_PUNTUACION!B47="","",TABLA_PUNTUACION!B47)</f>
        <v/>
      </c>
      <c r="D80" s="48" t="str">
        <f>IF(TABLA_PUNTUACION!C47="","",TABLA_PUNTUACION!C47)</f>
        <v/>
      </c>
      <c r="E80" s="48" t="str">
        <f>IF(TABLA_PUNTUACION!D47="","",TABLA_PUNTUACION!D47)</f>
        <v/>
      </c>
      <c r="F80" s="21" t="str">
        <f>IF(TABLA_PUNTUACION!U47="","",TABLA_PUNTUACION!U47)</f>
        <v/>
      </c>
      <c r="G80" s="22" t="str">
        <f>IF(TABLA_PUNTUACION!W47="","",TABLA_PUNTUACION!W47)</f>
        <v/>
      </c>
      <c r="H80" s="21" t="str">
        <f>IF(TABLA_PUNTUACION!Y47="","",TABLA_PUNTUACION!Y47)</f>
        <v/>
      </c>
      <c r="I80" s="22" t="str">
        <f>IF(TABLA_PUNTUACION!AA47="","",TABLA_PUNTUACION!AA47)</f>
        <v/>
      </c>
    </row>
    <row r="81" spans="2:9" ht="15.75" x14ac:dyDescent="0.25">
      <c r="B81" s="21" t="str">
        <f>IF(TABLA_PUNTUACION!A48="","",TABLA_PUNTUACION!A48)</f>
        <v/>
      </c>
      <c r="C81" s="21" t="str">
        <f>IF(TABLA_PUNTUACION!B48="","",TABLA_PUNTUACION!B48)</f>
        <v/>
      </c>
      <c r="D81" s="48" t="str">
        <f>IF(TABLA_PUNTUACION!C48="","",TABLA_PUNTUACION!C48)</f>
        <v/>
      </c>
      <c r="E81" s="48" t="str">
        <f>IF(TABLA_PUNTUACION!D48="","",TABLA_PUNTUACION!D48)</f>
        <v/>
      </c>
      <c r="F81" s="21" t="str">
        <f>IF(TABLA_PUNTUACION!U48="","",TABLA_PUNTUACION!U48)</f>
        <v/>
      </c>
      <c r="G81" s="22" t="str">
        <f>IF(TABLA_PUNTUACION!W48="","",TABLA_PUNTUACION!W48)</f>
        <v/>
      </c>
      <c r="H81" s="21" t="str">
        <f>IF(TABLA_PUNTUACION!Y48="","",TABLA_PUNTUACION!Y48)</f>
        <v/>
      </c>
      <c r="I81" s="22" t="str">
        <f>IF(TABLA_PUNTUACION!AA48="","",TABLA_PUNTUACION!AA48)</f>
        <v/>
      </c>
    </row>
    <row r="82" spans="2:9" ht="15.75" x14ac:dyDescent="0.25">
      <c r="B82" s="21" t="str">
        <f>IF(TABLA_PUNTUACION!A49="","",TABLA_PUNTUACION!A49)</f>
        <v/>
      </c>
      <c r="C82" s="21" t="str">
        <f>IF(TABLA_PUNTUACION!B49="","",TABLA_PUNTUACION!B49)</f>
        <v/>
      </c>
      <c r="D82" s="48" t="str">
        <f>IF(TABLA_PUNTUACION!C49="","",TABLA_PUNTUACION!C49)</f>
        <v/>
      </c>
      <c r="E82" s="48" t="str">
        <f>IF(TABLA_PUNTUACION!D49="","",TABLA_PUNTUACION!D49)</f>
        <v/>
      </c>
      <c r="F82" s="21" t="str">
        <f>IF(TABLA_PUNTUACION!U49="","",TABLA_PUNTUACION!U49)</f>
        <v/>
      </c>
      <c r="G82" s="22" t="str">
        <f>IF(TABLA_PUNTUACION!W49="","",TABLA_PUNTUACION!W49)</f>
        <v/>
      </c>
      <c r="H82" s="21" t="str">
        <f>IF(TABLA_PUNTUACION!Y49="","",TABLA_PUNTUACION!Y49)</f>
        <v/>
      </c>
      <c r="I82" s="22" t="str">
        <f>IF(TABLA_PUNTUACION!AA49="","",TABLA_PUNTUACION!AA49)</f>
        <v/>
      </c>
    </row>
    <row r="83" spans="2:9" ht="15.75" x14ac:dyDescent="0.25">
      <c r="B83" s="21" t="str">
        <f>IF(TABLA_PUNTUACION!A50="","",TABLA_PUNTUACION!A50)</f>
        <v/>
      </c>
      <c r="C83" s="21" t="str">
        <f>IF(TABLA_PUNTUACION!B50="","",TABLA_PUNTUACION!B50)</f>
        <v/>
      </c>
      <c r="D83" s="48" t="str">
        <f>IF(TABLA_PUNTUACION!C50="","",TABLA_PUNTUACION!C50)</f>
        <v/>
      </c>
      <c r="E83" s="48" t="str">
        <f>IF(TABLA_PUNTUACION!D50="","",TABLA_PUNTUACION!D50)</f>
        <v/>
      </c>
      <c r="F83" s="21" t="str">
        <f>IF(TABLA_PUNTUACION!U50="","",TABLA_PUNTUACION!U50)</f>
        <v/>
      </c>
      <c r="G83" s="22" t="str">
        <f>IF(TABLA_PUNTUACION!W50="","",TABLA_PUNTUACION!W50)</f>
        <v/>
      </c>
      <c r="H83" s="21" t="str">
        <f>IF(TABLA_PUNTUACION!Y50="","",TABLA_PUNTUACION!Y50)</f>
        <v/>
      </c>
      <c r="I83" s="22" t="str">
        <f>IF(TABLA_PUNTUACION!AA50="","",TABLA_PUNTUACION!AA50)</f>
        <v/>
      </c>
    </row>
    <row r="84" spans="2:9" ht="15.75" x14ac:dyDescent="0.25">
      <c r="B84" s="23"/>
      <c r="C84" s="23"/>
      <c r="D84" s="49"/>
      <c r="E84" s="49"/>
      <c r="F84" s="23"/>
      <c r="G84" s="23"/>
      <c r="H84" s="23"/>
      <c r="I84" s="23"/>
    </row>
    <row r="85" spans="2:9" ht="15.75" x14ac:dyDescent="0.25">
      <c r="B85" s="23"/>
      <c r="C85" s="23"/>
      <c r="D85" s="49"/>
      <c r="E85" s="49"/>
      <c r="F85" s="23"/>
      <c r="G85" s="23"/>
      <c r="H85" s="23"/>
      <c r="I85" s="23"/>
    </row>
    <row r="86" spans="2:9" ht="15.75" x14ac:dyDescent="0.25">
      <c r="B86" s="23"/>
      <c r="C86" s="23"/>
      <c r="D86" s="49"/>
      <c r="E86" s="49"/>
      <c r="F86" s="23"/>
      <c r="G86" s="23"/>
      <c r="H86" s="23"/>
      <c r="I86" s="23"/>
    </row>
    <row r="87" spans="2:9" ht="15.75" x14ac:dyDescent="0.25">
      <c r="B87" s="23"/>
      <c r="C87" s="23"/>
      <c r="D87" s="49"/>
      <c r="E87" s="49"/>
      <c r="F87" s="23"/>
      <c r="G87" s="23"/>
      <c r="H87" s="23"/>
      <c r="I87" s="23"/>
    </row>
    <row r="88" spans="2:9" ht="15.75" x14ac:dyDescent="0.25">
      <c r="B88" s="23"/>
      <c r="C88" s="23"/>
      <c r="D88" s="49"/>
      <c r="E88" s="49"/>
      <c r="F88" s="23"/>
      <c r="G88" s="23"/>
      <c r="H88" s="23"/>
      <c r="I88" s="23"/>
    </row>
    <row r="89" spans="2:9" ht="15.75" x14ac:dyDescent="0.25">
      <c r="B89" s="23"/>
      <c r="C89" s="23"/>
      <c r="D89" s="49"/>
      <c r="E89" s="49"/>
      <c r="F89" s="23"/>
      <c r="G89" s="23"/>
      <c r="H89" s="23"/>
      <c r="I89" s="23"/>
    </row>
    <row r="90" spans="2:9" ht="15.75" x14ac:dyDescent="0.25">
      <c r="B90" s="23"/>
      <c r="C90" s="23"/>
      <c r="D90" s="49"/>
      <c r="E90" s="49"/>
      <c r="F90" s="23"/>
      <c r="G90" s="23"/>
      <c r="H90" s="23"/>
      <c r="I90" s="23"/>
    </row>
    <row r="91" spans="2:9" ht="15.75" x14ac:dyDescent="0.25">
      <c r="B91" s="23"/>
      <c r="C91" s="23"/>
      <c r="D91" s="49"/>
      <c r="E91" s="49"/>
      <c r="F91" s="23"/>
      <c r="G91" s="23"/>
      <c r="H91" s="23"/>
      <c r="I91" s="23"/>
    </row>
    <row r="92" spans="2:9" ht="15.75" x14ac:dyDescent="0.25">
      <c r="B92" s="23"/>
      <c r="C92" s="23"/>
      <c r="D92" s="49"/>
      <c r="E92" s="49"/>
      <c r="F92" s="23"/>
      <c r="G92" s="23"/>
      <c r="H92" s="23"/>
      <c r="I92" s="23"/>
    </row>
    <row r="93" spans="2:9" ht="15.75" x14ac:dyDescent="0.25">
      <c r="B93" s="23"/>
      <c r="C93" s="23"/>
      <c r="D93" s="49"/>
      <c r="E93" s="49"/>
      <c r="F93" s="23"/>
      <c r="G93" s="23"/>
      <c r="H93" s="23"/>
      <c r="I93" s="23"/>
    </row>
    <row r="94" spans="2:9" ht="15.75" x14ac:dyDescent="0.25">
      <c r="B94" s="23"/>
      <c r="C94" s="23"/>
      <c r="D94" s="49"/>
      <c r="E94" s="49"/>
      <c r="F94" s="23"/>
      <c r="G94" s="23"/>
      <c r="H94" s="23"/>
      <c r="I94" s="23"/>
    </row>
    <row r="95" spans="2:9" ht="15.75" x14ac:dyDescent="0.25">
      <c r="B95" s="23"/>
      <c r="C95" s="23"/>
      <c r="D95" s="49"/>
      <c r="E95" s="49"/>
      <c r="F95" s="23"/>
      <c r="G95" s="23"/>
      <c r="H95" s="23"/>
      <c r="I95" s="23"/>
    </row>
    <row r="96" spans="2:9" ht="15.75" x14ac:dyDescent="0.25">
      <c r="B96" s="23"/>
      <c r="C96" s="23"/>
      <c r="D96" s="49"/>
      <c r="E96" s="49"/>
      <c r="F96" s="23"/>
      <c r="G96" s="23"/>
      <c r="H96" s="23"/>
      <c r="I96" s="23"/>
    </row>
    <row r="97" spans="2:9" ht="15.75" x14ac:dyDescent="0.25">
      <c r="B97" s="23"/>
      <c r="C97" s="23"/>
      <c r="D97" s="49"/>
      <c r="E97" s="49"/>
      <c r="F97" s="23"/>
      <c r="G97" s="23"/>
      <c r="H97" s="23"/>
      <c r="I97" s="23"/>
    </row>
    <row r="98" spans="2:9" ht="15.75" x14ac:dyDescent="0.25">
      <c r="B98" s="23"/>
      <c r="C98" s="23"/>
      <c r="D98" s="49"/>
      <c r="E98" s="49"/>
      <c r="F98" s="23"/>
      <c r="G98" s="23"/>
      <c r="H98" s="23"/>
      <c r="I98" s="23"/>
    </row>
    <row r="99" spans="2:9" ht="15.75" x14ac:dyDescent="0.25">
      <c r="B99" s="23"/>
      <c r="C99" s="23"/>
      <c r="D99" s="49"/>
      <c r="E99" s="49"/>
      <c r="F99" s="23"/>
      <c r="G99" s="23"/>
      <c r="H99" s="23"/>
      <c r="I99" s="23"/>
    </row>
    <row r="100" spans="2:9" ht="15.75" x14ac:dyDescent="0.25">
      <c r="B100" s="23"/>
      <c r="C100" s="23"/>
      <c r="D100" s="49"/>
      <c r="E100" s="49"/>
      <c r="F100" s="23"/>
      <c r="G100" s="23"/>
      <c r="H100" s="23"/>
      <c r="I100" s="23"/>
    </row>
    <row r="101" spans="2:9" ht="15.75" x14ac:dyDescent="0.25">
      <c r="B101" s="23"/>
      <c r="C101" s="23"/>
      <c r="D101" s="49"/>
      <c r="E101" s="49"/>
      <c r="F101" s="23"/>
      <c r="G101" s="23"/>
      <c r="H101" s="23"/>
      <c r="I101" s="23"/>
    </row>
    <row r="102" spans="2:9" ht="15.75" x14ac:dyDescent="0.25">
      <c r="B102" s="23"/>
      <c r="C102" s="23"/>
      <c r="D102" s="49"/>
      <c r="E102" s="49"/>
      <c r="F102" s="23"/>
      <c r="G102" s="23"/>
      <c r="H102" s="23"/>
      <c r="I102" s="23"/>
    </row>
    <row r="103" spans="2:9" ht="15.75" x14ac:dyDescent="0.25">
      <c r="B103" s="23"/>
      <c r="C103" s="23"/>
      <c r="D103" s="49"/>
      <c r="E103" s="49"/>
      <c r="F103" s="23"/>
      <c r="G103" s="23"/>
      <c r="H103" s="23"/>
      <c r="I103" s="23"/>
    </row>
    <row r="104" spans="2:9" ht="15.75" x14ac:dyDescent="0.25">
      <c r="B104" s="23"/>
      <c r="C104" s="23"/>
      <c r="D104" s="49"/>
      <c r="E104" s="49"/>
      <c r="F104" s="23"/>
      <c r="G104" s="23"/>
      <c r="H104" s="23"/>
      <c r="I104" s="23"/>
    </row>
    <row r="105" spans="2:9" ht="15.75" x14ac:dyDescent="0.25">
      <c r="B105" s="23"/>
      <c r="C105" s="23"/>
      <c r="D105" s="49"/>
      <c r="E105" s="49"/>
      <c r="F105" s="23"/>
      <c r="G105" s="23"/>
      <c r="H105" s="23"/>
      <c r="I105" s="23"/>
    </row>
    <row r="106" spans="2:9" ht="15.75" x14ac:dyDescent="0.25">
      <c r="B106" s="23"/>
      <c r="C106" s="23"/>
      <c r="D106" s="49"/>
      <c r="E106" s="49"/>
      <c r="F106" s="23"/>
      <c r="G106" s="23"/>
      <c r="H106" s="23"/>
      <c r="I106" s="23"/>
    </row>
    <row r="107" spans="2:9" ht="15.75" x14ac:dyDescent="0.25">
      <c r="B107" s="23"/>
      <c r="C107" s="23"/>
      <c r="D107" s="49"/>
      <c r="E107" s="49"/>
      <c r="F107" s="23"/>
      <c r="G107" s="23"/>
      <c r="H107" s="23"/>
      <c r="I107" s="23"/>
    </row>
    <row r="108" spans="2:9" ht="15.75" x14ac:dyDescent="0.25">
      <c r="B108" s="23"/>
      <c r="C108" s="23"/>
      <c r="D108" s="49"/>
      <c r="E108" s="49"/>
      <c r="F108" s="23"/>
      <c r="G108" s="23"/>
      <c r="H108" s="23"/>
      <c r="I108" s="23"/>
    </row>
    <row r="109" spans="2:9" ht="15.75" x14ac:dyDescent="0.25">
      <c r="B109" s="23"/>
      <c r="C109" s="23"/>
      <c r="D109" s="49"/>
      <c r="E109" s="49"/>
      <c r="F109" s="23"/>
      <c r="G109" s="23"/>
      <c r="H109" s="23"/>
      <c r="I109" s="23"/>
    </row>
    <row r="110" spans="2:9" ht="15.75" x14ac:dyDescent="0.25">
      <c r="B110" s="23"/>
      <c r="C110" s="23"/>
      <c r="D110" s="49"/>
      <c r="E110" s="49"/>
      <c r="F110" s="23"/>
      <c r="G110" s="23"/>
      <c r="H110" s="23"/>
      <c r="I110" s="23"/>
    </row>
    <row r="111" spans="2:9" ht="15.75" x14ac:dyDescent="0.25">
      <c r="B111" s="23"/>
      <c r="C111" s="23"/>
      <c r="D111" s="49"/>
      <c r="E111" s="49"/>
      <c r="F111" s="23"/>
      <c r="G111" s="23"/>
      <c r="H111" s="23"/>
      <c r="I111" s="23"/>
    </row>
    <row r="112" spans="2:9" ht="15.75" x14ac:dyDescent="0.25">
      <c r="B112" s="23"/>
      <c r="C112" s="23"/>
      <c r="D112" s="49"/>
      <c r="E112" s="49"/>
      <c r="F112" s="23"/>
      <c r="G112" s="23"/>
      <c r="H112" s="23"/>
      <c r="I112" s="23"/>
    </row>
    <row r="113" spans="2:9" ht="15.75" x14ac:dyDescent="0.25">
      <c r="B113" s="23"/>
      <c r="C113" s="23"/>
      <c r="D113" s="49"/>
      <c r="E113" s="49"/>
      <c r="F113" s="23"/>
      <c r="G113" s="23"/>
      <c r="H113" s="23"/>
      <c r="I113" s="23"/>
    </row>
    <row r="114" spans="2:9" ht="15.75" x14ac:dyDescent="0.25">
      <c r="B114" s="23"/>
      <c r="C114" s="23"/>
      <c r="D114" s="49"/>
      <c r="E114" s="49"/>
      <c r="F114" s="23"/>
      <c r="G114" s="23"/>
      <c r="H114" s="23"/>
      <c r="I114" s="23"/>
    </row>
    <row r="115" spans="2:9" ht="15.75" x14ac:dyDescent="0.25">
      <c r="B115" s="23"/>
      <c r="C115" s="23"/>
      <c r="D115" s="49"/>
      <c r="E115" s="49"/>
      <c r="F115" s="23"/>
      <c r="G115" s="23"/>
      <c r="H115" s="23"/>
      <c r="I115" s="23"/>
    </row>
    <row r="116" spans="2:9" ht="15.75" x14ac:dyDescent="0.25">
      <c r="B116" s="23"/>
      <c r="C116" s="23"/>
      <c r="D116" s="49"/>
      <c r="E116" s="49"/>
      <c r="F116" s="23"/>
      <c r="G116" s="23"/>
      <c r="H116" s="23"/>
      <c r="I116" s="23"/>
    </row>
    <row r="117" spans="2:9" ht="15.75" x14ac:dyDescent="0.25">
      <c r="B117" s="23"/>
      <c r="C117" s="23"/>
      <c r="D117" s="49"/>
      <c r="E117" s="49"/>
      <c r="F117" s="23"/>
      <c r="G117" s="23"/>
      <c r="H117" s="23"/>
      <c r="I117" s="23"/>
    </row>
    <row r="118" spans="2:9" ht="15.75" x14ac:dyDescent="0.25">
      <c r="B118" s="23"/>
      <c r="C118" s="23"/>
      <c r="D118" s="49"/>
      <c r="E118" s="49"/>
      <c r="F118" s="23"/>
      <c r="G118" s="23"/>
      <c r="H118" s="23"/>
      <c r="I118" s="23"/>
    </row>
    <row r="119" spans="2:9" ht="15.75" x14ac:dyDescent="0.25">
      <c r="B119" s="23"/>
      <c r="C119" s="23"/>
      <c r="D119" s="49"/>
      <c r="E119" s="49"/>
      <c r="F119" s="23"/>
      <c r="G119" s="23"/>
      <c r="H119" s="23"/>
      <c r="I119" s="23"/>
    </row>
    <row r="120" spans="2:9" ht="15.75" x14ac:dyDescent="0.25">
      <c r="B120" s="23"/>
      <c r="C120" s="23"/>
      <c r="D120" s="49"/>
      <c r="E120" s="49"/>
      <c r="F120" s="23"/>
      <c r="G120" s="23"/>
      <c r="H120" s="23"/>
      <c r="I120" s="2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6F399-0F05-419F-A9C8-DA1F72E7BC7D}">
  <dimension ref="B2:K6"/>
  <sheetViews>
    <sheetView workbookViewId="0">
      <selection activeCell="O7" sqref="O7"/>
    </sheetView>
  </sheetViews>
  <sheetFormatPr baseColWidth="10" defaultRowHeight="15" x14ac:dyDescent="0.25"/>
  <sheetData>
    <row r="2" spans="2:11" ht="62.25" customHeight="1" x14ac:dyDescent="0.25">
      <c r="B2" s="53" t="s">
        <v>71</v>
      </c>
      <c r="C2" s="53"/>
      <c r="D2" s="53"/>
      <c r="E2" s="53"/>
      <c r="F2" s="53"/>
      <c r="G2" s="53"/>
      <c r="H2" s="53"/>
      <c r="I2" s="53"/>
      <c r="J2" s="53"/>
      <c r="K2" s="53"/>
    </row>
    <row r="3" spans="2:11" ht="15" customHeight="1" x14ac:dyDescent="0.25">
      <c r="B3" s="35"/>
      <c r="C3" s="35"/>
      <c r="D3" s="35"/>
      <c r="E3" s="35"/>
      <c r="F3" s="35"/>
      <c r="G3" s="35"/>
      <c r="H3" s="35"/>
      <c r="I3" s="35"/>
    </row>
    <row r="4" spans="2:11" ht="28.5" x14ac:dyDescent="0.25">
      <c r="B4" s="34"/>
      <c r="C4" s="34"/>
      <c r="D4" s="34"/>
      <c r="E4" s="34"/>
      <c r="F4" s="34"/>
      <c r="G4" s="34"/>
      <c r="H4" s="34"/>
      <c r="I4" s="34"/>
    </row>
    <row r="5" spans="2:11" ht="28.5" x14ac:dyDescent="0.25">
      <c r="B5" s="34"/>
      <c r="C5" s="34"/>
      <c r="D5" s="34"/>
      <c r="E5" s="34"/>
      <c r="F5" s="34"/>
      <c r="G5" s="34"/>
      <c r="H5" s="34"/>
      <c r="I5" s="34"/>
    </row>
    <row r="6" spans="2:11" ht="28.5" x14ac:dyDescent="0.25">
      <c r="B6" s="34"/>
      <c r="C6" s="34"/>
      <c r="D6" s="34"/>
      <c r="E6" s="34"/>
      <c r="F6" s="34"/>
      <c r="G6" s="34"/>
      <c r="H6" s="34"/>
      <c r="I6" s="34"/>
    </row>
  </sheetData>
  <sheetProtection algorithmName="SHA-512" hashValue="5bwszvFlnoh4HU/WvPL+wH1TDaEUMYhRM3qxdI8lUyNpXW/t+oxKo3S3sCb8r1DhyojdACSwH0ZCcxDasHU5IA==" saltValue="4Zqa3mYaBVM4Eq1TgdXpJw==" spinCount="100000" sheet="1" objects="1" scenarios="1"/>
  <mergeCells count="1">
    <mergeCell ref="B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TABLA_VALIDACION</vt:lpstr>
      <vt:lpstr>TABLA_ESPECIFICACIONES</vt:lpstr>
      <vt:lpstr>TABLA_PUNTUACION</vt:lpstr>
      <vt:lpstr>TABLAS_ITEM</vt:lpstr>
      <vt:lpstr>TABLA_NIVEL DE LOGRO</vt:lpstr>
      <vt:lpstr>Prueba 1º Español</vt:lpstr>
      <vt:lpstr>PRUEBA_DOMINIO</vt:lpstr>
      <vt:lpstr>GRAFICO_ITEM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Raina Smith</dc:creator>
  <cp:lastModifiedBy>Raina Smith</cp:lastModifiedBy>
  <dcterms:created xsi:type="dcterms:W3CDTF">2026-04-08T16:20:27Z</dcterms:created>
  <dcterms:modified xsi:type="dcterms:W3CDTF">2026-05-07T19:07:25Z</dcterms:modified>
</cp:coreProperties>
</file>